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1532" windowHeight="9336"/>
  </bookViews>
  <sheets>
    <sheet name="Intro" sheetId="8" r:id="rId1"/>
    <sheet name="Egypt - Prices (Imports) " sheetId="9" r:id="rId2"/>
    <sheet name="Egypt - Prices (Exports) " sheetId="10" r:id="rId3"/>
    <sheet name="Imports - Data (Raw)" sheetId="1" r:id="rId4"/>
    <sheet name="Imports - Data (Adjusted)" sheetId="4" r:id="rId5"/>
    <sheet name="Exports - Data (Raw)" sheetId="2" r:id="rId6"/>
    <sheet name="Exports - Data (Adjusted)" sheetId="5" r:id="rId7"/>
  </sheets>
  <calcPr calcId="152511"/>
</workbook>
</file>

<file path=xl/calcChain.xml><?xml version="1.0" encoding="utf-8"?>
<calcChain xmlns="http://schemas.openxmlformats.org/spreadsheetml/2006/main">
  <c r="AF5" i="5" l="1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J28" i="5"/>
  <c r="H27" i="4"/>
  <c r="H27" i="5"/>
  <c r="F27" i="5"/>
  <c r="W13" i="4"/>
  <c r="K13" i="4"/>
  <c r="T10" i="4"/>
  <c r="H10" i="4"/>
  <c r="Q9" i="4"/>
  <c r="E9" i="4"/>
  <c r="N8" i="4"/>
  <c r="AE7" i="4"/>
  <c r="K7" i="4"/>
  <c r="AB6" i="4"/>
  <c r="H6" i="4"/>
  <c r="Y4" i="4"/>
  <c r="E4" i="4"/>
  <c r="F3" i="4"/>
  <c r="G3" i="4"/>
  <c r="E3" i="4"/>
  <c r="H3" i="4"/>
  <c r="I3" i="4"/>
  <c r="F25" i="4"/>
  <c r="H25" i="4" s="1"/>
  <c r="AC13" i="4" s="1"/>
  <c r="I4" i="4" l="1"/>
  <c r="L6" i="4"/>
  <c r="O7" i="4"/>
  <c r="R8" i="4"/>
  <c r="U9" i="4"/>
  <c r="X10" i="4"/>
  <c r="AA13" i="4"/>
  <c r="U4" i="4"/>
  <c r="X6" i="4"/>
  <c r="AA7" i="4"/>
  <c r="AD8" i="4"/>
  <c r="D10" i="4"/>
  <c r="G13" i="4"/>
  <c r="M4" i="4"/>
  <c r="AC4" i="4"/>
  <c r="P6" i="4"/>
  <c r="AF6" i="4"/>
  <c r="S7" i="4"/>
  <c r="F8" i="4"/>
  <c r="V8" i="4"/>
  <c r="I9" i="4"/>
  <c r="Y9" i="4"/>
  <c r="L10" i="4"/>
  <c r="AB10" i="4"/>
  <c r="O13" i="4"/>
  <c r="AE13" i="4"/>
  <c r="Q4" i="4"/>
  <c r="D6" i="4"/>
  <c r="T6" i="4"/>
  <c r="G7" i="4"/>
  <c r="W7" i="4"/>
  <c r="J8" i="4"/>
  <c r="Z8" i="4"/>
  <c r="M9" i="4"/>
  <c r="AC9" i="4"/>
  <c r="P10" i="4"/>
  <c r="AF10" i="4"/>
  <c r="S13" i="4"/>
  <c r="F4" i="4"/>
  <c r="R4" i="4"/>
  <c r="V4" i="4"/>
  <c r="E6" i="4"/>
  <c r="K4" i="4"/>
  <c r="O4" i="4"/>
  <c r="S4" i="4"/>
  <c r="AA4" i="4"/>
  <c r="AE4" i="4"/>
  <c r="J6" i="4"/>
  <c r="N6" i="4"/>
  <c r="V6" i="4"/>
  <c r="Z6" i="4"/>
  <c r="E7" i="4"/>
  <c r="D4" i="4"/>
  <c r="H4" i="4"/>
  <c r="L4" i="4"/>
  <c r="P4" i="4"/>
  <c r="T4" i="4"/>
  <c r="X4" i="4"/>
  <c r="AB4" i="4"/>
  <c r="AF4" i="4"/>
  <c r="G6" i="4"/>
  <c r="K6" i="4"/>
  <c r="O6" i="4"/>
  <c r="S6" i="4"/>
  <c r="W6" i="4"/>
  <c r="AA6" i="4"/>
  <c r="AE6" i="4"/>
  <c r="F7" i="4"/>
  <c r="J7" i="4"/>
  <c r="N7" i="4"/>
  <c r="R7" i="4"/>
  <c r="V7" i="4"/>
  <c r="Z7" i="4"/>
  <c r="AD7" i="4"/>
  <c r="E8" i="4"/>
  <c r="I8" i="4"/>
  <c r="M8" i="4"/>
  <c r="Q8" i="4"/>
  <c r="U8" i="4"/>
  <c r="Y8" i="4"/>
  <c r="AC8" i="4"/>
  <c r="D9" i="4"/>
  <c r="H9" i="4"/>
  <c r="L9" i="4"/>
  <c r="P9" i="4"/>
  <c r="T9" i="4"/>
  <c r="X9" i="4"/>
  <c r="AB9" i="4"/>
  <c r="AF9" i="4"/>
  <c r="G10" i="4"/>
  <c r="K10" i="4"/>
  <c r="O10" i="4"/>
  <c r="S10" i="4"/>
  <c r="W10" i="4"/>
  <c r="AA10" i="4"/>
  <c r="AE10" i="4"/>
  <c r="F13" i="4"/>
  <c r="J13" i="4"/>
  <c r="N13" i="4"/>
  <c r="R13" i="4"/>
  <c r="V13" i="4"/>
  <c r="Z13" i="4"/>
  <c r="AD13" i="4"/>
  <c r="J4" i="4"/>
  <c r="AD4" i="4"/>
  <c r="I6" i="4"/>
  <c r="M6" i="4"/>
  <c r="Q6" i="4"/>
  <c r="U6" i="4"/>
  <c r="Y6" i="4"/>
  <c r="AC6" i="4"/>
  <c r="D7" i="4"/>
  <c r="H7" i="4"/>
  <c r="L7" i="4"/>
  <c r="P7" i="4"/>
  <c r="T7" i="4"/>
  <c r="X7" i="4"/>
  <c r="AB7" i="4"/>
  <c r="AF7" i="4"/>
  <c r="G8" i="4"/>
  <c r="K8" i="4"/>
  <c r="O8" i="4"/>
  <c r="S8" i="4"/>
  <c r="W8" i="4"/>
  <c r="AA8" i="4"/>
  <c r="AE8" i="4"/>
  <c r="F9" i="4"/>
  <c r="J9" i="4"/>
  <c r="N9" i="4"/>
  <c r="R9" i="4"/>
  <c r="V9" i="4"/>
  <c r="Z9" i="4"/>
  <c r="AD9" i="4"/>
  <c r="E10" i="4"/>
  <c r="I10" i="4"/>
  <c r="M10" i="4"/>
  <c r="Q10" i="4"/>
  <c r="U10" i="4"/>
  <c r="Y10" i="4"/>
  <c r="AC10" i="4"/>
  <c r="D13" i="4"/>
  <c r="H13" i="4"/>
  <c r="L13" i="4"/>
  <c r="P13" i="4"/>
  <c r="T13" i="4"/>
  <c r="X13" i="4"/>
  <c r="AB13" i="4"/>
  <c r="AF13" i="4"/>
  <c r="N4" i="4"/>
  <c r="Z4" i="4"/>
  <c r="G4" i="4"/>
  <c r="W4" i="4"/>
  <c r="F6" i="4"/>
  <c r="R6" i="4"/>
  <c r="AD6" i="4"/>
  <c r="I7" i="4"/>
  <c r="M7" i="4"/>
  <c r="Q7" i="4"/>
  <c r="U7" i="4"/>
  <c r="Y7" i="4"/>
  <c r="AC7" i="4"/>
  <c r="D8" i="4"/>
  <c r="H8" i="4"/>
  <c r="L8" i="4"/>
  <c r="P8" i="4"/>
  <c r="T8" i="4"/>
  <c r="X8" i="4"/>
  <c r="AB8" i="4"/>
  <c r="AF8" i="4"/>
  <c r="G9" i="4"/>
  <c r="K9" i="4"/>
  <c r="O9" i="4"/>
  <c r="S9" i="4"/>
  <c r="W9" i="4"/>
  <c r="AA9" i="4"/>
  <c r="AE9" i="4"/>
  <c r="F10" i="4"/>
  <c r="J10" i="4"/>
  <c r="N10" i="4"/>
  <c r="R10" i="4"/>
  <c r="V10" i="4"/>
  <c r="Z10" i="4"/>
  <c r="AD10" i="4"/>
  <c r="E13" i="4"/>
  <c r="I13" i="4"/>
  <c r="M13" i="4"/>
  <c r="Q13" i="4"/>
  <c r="U13" i="4"/>
  <c r="Y13" i="4"/>
  <c r="F25" i="5"/>
  <c r="H25" i="5" s="1"/>
  <c r="F27" i="4"/>
  <c r="D36" i="4"/>
  <c r="D35" i="4"/>
  <c r="F26" i="4"/>
  <c r="F24" i="4"/>
  <c r="D23" i="4"/>
  <c r="D22" i="4"/>
  <c r="D18" i="4"/>
  <c r="D37" i="5"/>
  <c r="D36" i="5"/>
  <c r="F26" i="5"/>
  <c r="F24" i="5"/>
  <c r="D23" i="5"/>
  <c r="D22" i="5"/>
  <c r="D18" i="5"/>
  <c r="AE13" i="5" l="1"/>
  <c r="AA13" i="5"/>
  <c r="W13" i="5"/>
  <c r="S13" i="5"/>
  <c r="O13" i="5"/>
  <c r="K13" i="5"/>
  <c r="G13" i="5"/>
  <c r="AF12" i="5"/>
  <c r="AB12" i="5"/>
  <c r="X12" i="5"/>
  <c r="T12" i="5"/>
  <c r="P12" i="5"/>
  <c r="L12" i="5"/>
  <c r="H12" i="5"/>
  <c r="D12" i="5"/>
  <c r="AC9" i="5"/>
  <c r="Y9" i="5"/>
  <c r="U9" i="5"/>
  <c r="Q9" i="5"/>
  <c r="M9" i="5"/>
  <c r="I9" i="5"/>
  <c r="E9" i="5"/>
  <c r="AD8" i="5"/>
  <c r="Z8" i="5"/>
  <c r="V8" i="5"/>
  <c r="R8" i="5"/>
  <c r="N8" i="5"/>
  <c r="J8" i="5"/>
  <c r="F8" i="5"/>
  <c r="AE4" i="5"/>
  <c r="AA4" i="5"/>
  <c r="W4" i="5"/>
  <c r="S4" i="5"/>
  <c r="O4" i="5"/>
  <c r="K4" i="5"/>
  <c r="G4" i="5"/>
  <c r="AD13" i="5"/>
  <c r="Z13" i="5"/>
  <c r="V13" i="5"/>
  <c r="R13" i="5"/>
  <c r="N13" i="5"/>
  <c r="J13" i="5"/>
  <c r="F13" i="5"/>
  <c r="AE12" i="5"/>
  <c r="AA12" i="5"/>
  <c r="W12" i="5"/>
  <c r="S12" i="5"/>
  <c r="O12" i="5"/>
  <c r="K12" i="5"/>
  <c r="G12" i="5"/>
  <c r="AF9" i="5"/>
  <c r="AB9" i="5"/>
  <c r="X9" i="5"/>
  <c r="T9" i="5"/>
  <c r="P9" i="5"/>
  <c r="L9" i="5"/>
  <c r="H9" i="5"/>
  <c r="D9" i="5"/>
  <c r="AC8" i="5"/>
  <c r="Y8" i="5"/>
  <c r="U8" i="5"/>
  <c r="Q8" i="5"/>
  <c r="M8" i="5"/>
  <c r="I8" i="5"/>
  <c r="E8" i="5"/>
  <c r="AD4" i="5"/>
  <c r="Z4" i="5"/>
  <c r="V4" i="5"/>
  <c r="R4" i="5"/>
  <c r="N4" i="5"/>
  <c r="J4" i="5"/>
  <c r="F4" i="5"/>
  <c r="AC13" i="5"/>
  <c r="Y13" i="5"/>
  <c r="U13" i="5"/>
  <c r="Q13" i="5"/>
  <c r="M13" i="5"/>
  <c r="I13" i="5"/>
  <c r="E13" i="5"/>
  <c r="AD12" i="5"/>
  <c r="Z12" i="5"/>
  <c r="V12" i="5"/>
  <c r="R12" i="5"/>
  <c r="N12" i="5"/>
  <c r="J12" i="5"/>
  <c r="AF13" i="5"/>
  <c r="P13" i="5"/>
  <c r="AC12" i="5"/>
  <c r="M12" i="5"/>
  <c r="AE9" i="5"/>
  <c r="W9" i="5"/>
  <c r="O9" i="5"/>
  <c r="G9" i="5"/>
  <c r="AB8" i="5"/>
  <c r="T8" i="5"/>
  <c r="L8" i="5"/>
  <c r="D8" i="5"/>
  <c r="Y4" i="5"/>
  <c r="Q4" i="5"/>
  <c r="I4" i="5"/>
  <c r="AA9" i="5"/>
  <c r="AF8" i="5"/>
  <c r="P8" i="5"/>
  <c r="AC4" i="5"/>
  <c r="M4" i="5"/>
  <c r="D13" i="5"/>
  <c r="E12" i="5"/>
  <c r="R9" i="5"/>
  <c r="AE8" i="5"/>
  <c r="O8" i="5"/>
  <c r="AB4" i="5"/>
  <c r="T4" i="5"/>
  <c r="D4" i="5"/>
  <c r="AB13" i="5"/>
  <c r="L13" i="5"/>
  <c r="Y12" i="5"/>
  <c r="I12" i="5"/>
  <c r="AD9" i="5"/>
  <c r="V9" i="5"/>
  <c r="N9" i="5"/>
  <c r="F9" i="5"/>
  <c r="AA8" i="5"/>
  <c r="S8" i="5"/>
  <c r="K8" i="5"/>
  <c r="AF4" i="5"/>
  <c r="X4" i="5"/>
  <c r="P4" i="5"/>
  <c r="H4" i="5"/>
  <c r="X13" i="5"/>
  <c r="H13" i="5"/>
  <c r="U12" i="5"/>
  <c r="F12" i="5"/>
  <c r="S9" i="5"/>
  <c r="K9" i="5"/>
  <c r="X8" i="5"/>
  <c r="H8" i="5"/>
  <c r="U4" i="5"/>
  <c r="E4" i="5"/>
  <c r="T13" i="5"/>
  <c r="Q12" i="5"/>
  <c r="Z9" i="5"/>
  <c r="J9" i="5"/>
  <c r="W8" i="5"/>
  <c r="G8" i="5"/>
  <c r="L4" i="5"/>
  <c r="AF6" i="5" l="1"/>
  <c r="AF7" i="5"/>
  <c r="AF10" i="5"/>
  <c r="AF3" i="5"/>
  <c r="AE6" i="5"/>
  <c r="AE7" i="5"/>
  <c r="AE10" i="5"/>
  <c r="AE3" i="5"/>
  <c r="AD6" i="5"/>
  <c r="AD7" i="5"/>
  <c r="AD10" i="5"/>
  <c r="AD3" i="5"/>
  <c r="AC6" i="5"/>
  <c r="AC7" i="5"/>
  <c r="AC10" i="5"/>
  <c r="AC3" i="5"/>
  <c r="AB6" i="5"/>
  <c r="AB7" i="5"/>
  <c r="AB3" i="5"/>
  <c r="AA6" i="5"/>
  <c r="AA7" i="5"/>
  <c r="AA3" i="5"/>
  <c r="Z6" i="5"/>
  <c r="Z7" i="5"/>
  <c r="Z3" i="5"/>
  <c r="Y6" i="5"/>
  <c r="Y7" i="5"/>
  <c r="Y3" i="5"/>
  <c r="X6" i="5"/>
  <c r="X7" i="5"/>
  <c r="X3" i="5"/>
  <c r="W6" i="5"/>
  <c r="W7" i="5"/>
  <c r="W3" i="5"/>
  <c r="V6" i="5"/>
  <c r="V7" i="5"/>
  <c r="V3" i="5"/>
  <c r="U6" i="5"/>
  <c r="U7" i="5"/>
  <c r="U3" i="5"/>
  <c r="T6" i="5"/>
  <c r="T7" i="5"/>
  <c r="T3" i="5"/>
  <c r="S6" i="5"/>
  <c r="S7" i="5"/>
  <c r="S3" i="5"/>
  <c r="R6" i="5"/>
  <c r="R7" i="5"/>
  <c r="R3" i="5"/>
  <c r="Q6" i="5"/>
  <c r="Q7" i="5"/>
  <c r="Q3" i="5"/>
  <c r="P6" i="5"/>
  <c r="P7" i="5"/>
  <c r="P3" i="5"/>
  <c r="O6" i="5"/>
  <c r="O7" i="5"/>
  <c r="O3" i="5"/>
  <c r="N6" i="5"/>
  <c r="N7" i="5"/>
  <c r="M6" i="5"/>
  <c r="M7" i="5"/>
  <c r="L6" i="5"/>
  <c r="L7" i="5"/>
  <c r="K6" i="5"/>
  <c r="K7" i="5"/>
  <c r="J6" i="5"/>
  <c r="J7" i="5"/>
  <c r="I6" i="5"/>
  <c r="I7" i="5"/>
  <c r="H6" i="5"/>
  <c r="H7" i="5"/>
  <c r="G6" i="5"/>
  <c r="G7" i="5"/>
  <c r="F6" i="5"/>
  <c r="F7" i="5"/>
  <c r="E6" i="5"/>
  <c r="E7" i="5"/>
  <c r="D6" i="5"/>
  <c r="D7" i="5"/>
  <c r="AF5" i="4"/>
  <c r="AF11" i="4"/>
  <c r="AF12" i="4"/>
  <c r="AF3" i="4"/>
  <c r="AE5" i="4"/>
  <c r="AE11" i="4"/>
  <c r="AE12" i="4"/>
  <c r="AE3" i="4"/>
  <c r="AD5" i="4"/>
  <c r="AD11" i="4"/>
  <c r="AD12" i="4"/>
  <c r="AD3" i="4"/>
  <c r="AC5" i="4"/>
  <c r="AC11" i="4"/>
  <c r="AC12" i="4"/>
  <c r="AC3" i="4"/>
  <c r="AB5" i="4"/>
  <c r="AB11" i="4"/>
  <c r="AB12" i="4"/>
  <c r="AB3" i="4"/>
  <c r="AA5" i="4"/>
  <c r="AA11" i="4"/>
  <c r="AA12" i="4"/>
  <c r="AA3" i="4"/>
  <c r="Z5" i="4"/>
  <c r="Z11" i="4"/>
  <c r="Z12" i="4"/>
  <c r="Z3" i="4"/>
  <c r="Y5" i="4"/>
  <c r="Y11" i="4"/>
  <c r="Y12" i="4"/>
  <c r="Y3" i="4"/>
  <c r="X5" i="4"/>
  <c r="X11" i="4"/>
  <c r="X12" i="4"/>
  <c r="X3" i="4"/>
  <c r="W5" i="4"/>
  <c r="W11" i="4"/>
  <c r="W12" i="4"/>
  <c r="W3" i="4"/>
  <c r="U12" i="4"/>
  <c r="V5" i="4"/>
  <c r="V11" i="4"/>
  <c r="V12" i="4"/>
  <c r="V3" i="4"/>
  <c r="U5" i="4"/>
  <c r="U11" i="4"/>
  <c r="U3" i="4"/>
  <c r="T5" i="4"/>
  <c r="T11" i="4"/>
  <c r="T3" i="4"/>
  <c r="S5" i="4"/>
  <c r="S11" i="4"/>
  <c r="S3" i="4"/>
  <c r="R5" i="4"/>
  <c r="R11" i="4"/>
  <c r="R3" i="4"/>
  <c r="Q5" i="4"/>
  <c r="Q11" i="4"/>
  <c r="Q3" i="4"/>
  <c r="P5" i="4"/>
  <c r="P11" i="4"/>
  <c r="P3" i="4"/>
  <c r="O5" i="4"/>
  <c r="O11" i="4"/>
  <c r="O3" i="4"/>
  <c r="N5" i="4"/>
  <c r="N11" i="4"/>
  <c r="N3" i="4"/>
  <c r="M5" i="4"/>
  <c r="M11" i="4"/>
  <c r="M3" i="4"/>
  <c r="L5" i="4"/>
  <c r="L11" i="4"/>
  <c r="L3" i="4"/>
  <c r="K5" i="4"/>
  <c r="K11" i="4"/>
  <c r="K3" i="4"/>
  <c r="J5" i="4"/>
  <c r="J11" i="4"/>
  <c r="J3" i="4"/>
  <c r="I5" i="4"/>
  <c r="I11" i="4"/>
  <c r="H5" i="4"/>
  <c r="H11" i="4"/>
  <c r="G5" i="4"/>
  <c r="G11" i="4"/>
  <c r="F5" i="4"/>
  <c r="F11" i="4"/>
  <c r="E5" i="4"/>
  <c r="E11" i="4"/>
  <c r="D5" i="4"/>
  <c r="D11" i="4"/>
  <c r="D3" i="4"/>
</calcChain>
</file>

<file path=xl/sharedStrings.xml><?xml version="1.0" encoding="utf-8"?>
<sst xmlns="http://schemas.openxmlformats.org/spreadsheetml/2006/main" count="593" uniqueCount="124">
  <si>
    <t>Articles</t>
  </si>
  <si>
    <t>Unit</t>
  </si>
  <si>
    <t>Quantity</t>
  </si>
  <si>
    <t>Butter, margarine, and cheese</t>
  </si>
  <si>
    <t>kg</t>
  </si>
  <si>
    <t>Rice</t>
  </si>
  <si>
    <t>Coffee</t>
  </si>
  <si>
    <t>Coal</t>
  </si>
  <si>
    <t>tons</t>
  </si>
  <si>
    <t>Tobacco</t>
  </si>
  <si>
    <t>Eggs</t>
  </si>
  <si>
    <t>Onions</t>
  </si>
  <si>
    <t>Henna</t>
  </si>
  <si>
    <t>Cigarettes</t>
  </si>
  <si>
    <t>Middle East, Imports and Exports, 1824-1913</t>
  </si>
  <si>
    <t>This spreadsheet was put together by Robert Allen in April, 2018.</t>
  </si>
  <si>
    <r>
      <t xml:space="preserve">Prices and values are in </t>
    </r>
    <r>
      <rPr>
        <b/>
        <i/>
        <sz val="10"/>
        <rFont val="Arial"/>
        <family val="2"/>
      </rPr>
      <t>pounds sterling</t>
    </r>
    <r>
      <rPr>
        <sz val="10"/>
        <rFont val="Arial"/>
        <family val="2"/>
      </rPr>
      <t>.</t>
    </r>
  </si>
  <si>
    <t>There are important issues regarding the accuracy of the returns in view of their provencance and the incentives to underreport values and evade taxation.</t>
  </si>
  <si>
    <t>Some errors were detected in the process and corrected. Please note that observations not recorded for some of the years listed above were not available in the source reports.</t>
  </si>
  <si>
    <t>Sheets:</t>
  </si>
  <si>
    <t>- reduces the adjusted data on imports to prices in single series for each commodity.</t>
  </si>
  <si>
    <t>- reduces the adjusted data on exports to prices in single series for each commodity.</t>
  </si>
  <si>
    <t>Imports - Data (Raw)</t>
  </si>
  <si>
    <t>- contains the raw units for commodities and currencies of prices, quantities and values of imports taken from the sources described below..</t>
  </si>
  <si>
    <t>Exports - Data (Raw)</t>
  </si>
  <si>
    <t>- contains the raw units for commodities and currencies of prices, quantities and values of exports taken from the sources described below..</t>
  </si>
  <si>
    <t>Imports - Data (Adjusted)</t>
  </si>
  <si>
    <t>- contains the adjusted units for commodities and currencies of prices, quantities and values of imports taken from the sources described below..</t>
  </si>
  <si>
    <t>Exports - Data (Adjusted)</t>
  </si>
  <si>
    <t>- contains the adjusted units for commodities and currencies of prices, quantities and values of exports taken from the sources described below..</t>
  </si>
  <si>
    <t>Color Legend</t>
  </si>
  <si>
    <t>- mentions reason for colors of highlighted cells.</t>
  </si>
  <si>
    <t>Sources:</t>
  </si>
  <si>
    <t>Reports of British consuls published in: the British House of Commons papers in the diplomatic &amp; consular reports on trade and finance.</t>
  </si>
  <si>
    <t>Robert White Stevens, On the Stowage of Ships and their Cargoes, London, Longmans, Green, &amp; Co., 7th edition, 1894.</t>
  </si>
  <si>
    <t xml:space="preserve"> </t>
  </si>
  <si>
    <t>Prices and Wages in London &amp; Southern England, 1259-1914</t>
  </si>
  <si>
    <t>A1) Original Prices</t>
  </si>
  <si>
    <t>Source</t>
  </si>
  <si>
    <t>Currency/units</t>
  </si>
  <si>
    <t>£/Ton</t>
  </si>
  <si>
    <t>Comment</t>
  </si>
  <si>
    <t>Place of Origin</t>
  </si>
  <si>
    <t>Good</t>
  </si>
  <si>
    <t>Year</t>
  </si>
  <si>
    <t xml:space="preserve">Egypt - Prices (Imports) </t>
  </si>
  <si>
    <t xml:space="preserve">Egypt - Prices (Exports) </t>
  </si>
  <si>
    <t>Units of conversion</t>
  </si>
  <si>
    <t>box</t>
  </si>
  <si>
    <t>lbs.</t>
  </si>
  <si>
    <t>tin</t>
  </si>
  <si>
    <t>man</t>
  </si>
  <si>
    <t>cwt</t>
  </si>
  <si>
    <t>lbs</t>
  </si>
  <si>
    <t>box, bale, halfload</t>
  </si>
  <si>
    <t>load</t>
  </si>
  <si>
    <t>cwts.</t>
  </si>
  <si>
    <t>ton</t>
  </si>
  <si>
    <t>kilo</t>
  </si>
  <si>
    <t>rotol</t>
  </si>
  <si>
    <t>cantar</t>
  </si>
  <si>
    <t>ardeb</t>
  </si>
  <si>
    <t>litre</t>
  </si>
  <si>
    <t>Kgs</t>
  </si>
  <si>
    <t>Tons</t>
  </si>
  <si>
    <t>Heads</t>
  </si>
  <si>
    <t>Pairs</t>
  </si>
  <si>
    <t>Thousands</t>
  </si>
  <si>
    <t>Cantars</t>
  </si>
  <si>
    <t>Ardebs</t>
  </si>
  <si>
    <t>Value (Sterling)</t>
  </si>
  <si>
    <t>Total (from regions)</t>
  </si>
  <si>
    <t>Egypt, 1885</t>
  </si>
  <si>
    <t>Egypt, 1886</t>
  </si>
  <si>
    <t>Egypt, 1887</t>
  </si>
  <si>
    <t>Egypt, 1888</t>
  </si>
  <si>
    <t>Egypt, 1889</t>
  </si>
  <si>
    <t>Egypt, 1890</t>
  </si>
  <si>
    <t>Egypt, 1891</t>
  </si>
  <si>
    <t>Egypt, 1892</t>
  </si>
  <si>
    <t>Egypt, 1893</t>
  </si>
  <si>
    <t>Egypt, 1894</t>
  </si>
  <si>
    <t>Egypt, 1895</t>
  </si>
  <si>
    <t>Egypt, 1896</t>
  </si>
  <si>
    <t>Egypt, 1897</t>
  </si>
  <si>
    <t>Egypt, 1898</t>
  </si>
  <si>
    <t>Egypt, 1899</t>
  </si>
  <si>
    <t>Egypt, 1900</t>
  </si>
  <si>
    <t>Egypt, 1901</t>
  </si>
  <si>
    <t>Egypt, 1902</t>
  </si>
  <si>
    <t>Egypt, 1903</t>
  </si>
  <si>
    <t>Egypt, 1904</t>
  </si>
  <si>
    <t>Egypt, 1905</t>
  </si>
  <si>
    <t>Egypt, 1906</t>
  </si>
  <si>
    <t>Egypt, 1907</t>
  </si>
  <si>
    <t>Egypt, 1908</t>
  </si>
  <si>
    <t>Egypt, 1909</t>
  </si>
  <si>
    <t>Egypt, 1910</t>
  </si>
  <si>
    <t>Egypt, 1911</t>
  </si>
  <si>
    <t>Egypt, 1912</t>
  </si>
  <si>
    <t>Egypt, 1913</t>
  </si>
  <si>
    <t>Animals, primarily horses, mules, camels, donkeys</t>
  </si>
  <si>
    <t>Shoes, various</t>
  </si>
  <si>
    <t>Flour, wheat and corn</t>
  </si>
  <si>
    <t>Sugar, raw and rafinated</t>
  </si>
  <si>
    <t>Oils, vegetable</t>
  </si>
  <si>
    <t>Fertilizers, chemical</t>
  </si>
  <si>
    <t>Oil cakes, primarily for fodder or fertilizers</t>
  </si>
  <si>
    <t>Sugar, cane</t>
  </si>
  <si>
    <t>Price (Sterling)</t>
  </si>
  <si>
    <t>Units</t>
  </si>
  <si>
    <t>Price (Units)</t>
  </si>
  <si>
    <t>£/Head</t>
  </si>
  <si>
    <t>£/Pair</t>
  </si>
  <si>
    <t>£/Thousand</t>
  </si>
  <si>
    <t>£/Ardeb</t>
  </si>
  <si>
    <t>long ton</t>
  </si>
  <si>
    <t>kgs</t>
  </si>
  <si>
    <r>
      <t xml:space="preserve">This spreadsheet lists the </t>
    </r>
    <r>
      <rPr>
        <b/>
        <i/>
        <sz val="10"/>
        <rFont val="Arial"/>
        <family val="2"/>
      </rPr>
      <t>prices, quantities</t>
    </r>
    <r>
      <rPr>
        <sz val="10"/>
        <rFont val="Arial"/>
        <family val="2"/>
      </rPr>
      <t xml:space="preserve"> and </t>
    </r>
    <r>
      <rPr>
        <b/>
        <i/>
        <sz val="10"/>
        <rFont val="Arial"/>
        <family val="2"/>
      </rPr>
      <t>values</t>
    </r>
    <r>
      <rPr>
        <sz val="10"/>
        <rFont val="Arial"/>
        <family val="2"/>
      </rPr>
      <t xml:space="preserve"> of </t>
    </r>
    <r>
      <rPr>
        <b/>
        <i/>
        <sz val="10"/>
        <rFont val="Arial"/>
        <family val="2"/>
      </rPr>
      <t xml:space="preserve">imports </t>
    </r>
    <r>
      <rPr>
        <sz val="10"/>
        <rFont val="Arial"/>
        <family val="2"/>
      </rPr>
      <t xml:space="preserve">and </t>
    </r>
    <r>
      <rPr>
        <b/>
        <i/>
        <sz val="10"/>
        <rFont val="Arial"/>
        <family val="2"/>
      </rPr>
      <t xml:space="preserve">exports </t>
    </r>
    <r>
      <rPr>
        <sz val="10"/>
        <rFont val="Arial"/>
        <family val="2"/>
      </rPr>
      <t xml:space="preserve">in the city of </t>
    </r>
    <r>
      <rPr>
        <b/>
        <i/>
        <sz val="10"/>
        <rFont val="Arial"/>
        <family val="2"/>
      </rPr>
      <t xml:space="preserve">Egypt </t>
    </r>
    <r>
      <rPr>
        <sz val="10"/>
        <rFont val="Arial"/>
        <family val="2"/>
      </rPr>
      <t>from</t>
    </r>
    <r>
      <rPr>
        <b/>
        <i/>
        <sz val="10"/>
        <rFont val="Arial"/>
        <family val="2"/>
      </rPr>
      <t xml:space="preserve"> 1885 to 1913</t>
    </r>
    <r>
      <rPr>
        <sz val="10"/>
        <rFont val="Arial"/>
        <family val="2"/>
      </rPr>
      <t>.  The data were compiled by British consuls.</t>
    </r>
  </si>
  <si>
    <t>Cotton seeds</t>
  </si>
  <si>
    <t>Phosphates, natural</t>
  </si>
  <si>
    <t>Cotton, raw</t>
  </si>
  <si>
    <t>Wool, raw</t>
  </si>
  <si>
    <t>half load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</si>
</sst>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000"/>
    <numFmt numFmtId="165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name val="Courier"/>
    </font>
    <font>
      <b/>
      <u/>
      <sz val="10"/>
      <color indexed="9"/>
      <name val="Arial"/>
      <family val="2"/>
    </font>
    <font>
      <sz val="10"/>
      <color indexed="9"/>
      <name val="Courier"/>
    </font>
    <font>
      <b/>
      <u/>
      <sz val="8"/>
      <name val="Arial"/>
      <family val="2"/>
    </font>
    <font>
      <sz val="8"/>
      <color indexed="9"/>
      <name val="Arial"/>
      <family val="2"/>
    </font>
    <font>
      <i/>
      <sz val="8"/>
      <color indexed="9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.5"/>
      <name val="Times New Roman"/>
      <family val="1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8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4" fillId="0" borderId="0">
      <alignment vertical="top"/>
    </xf>
    <xf numFmtId="0" fontId="7" fillId="0" borderId="0">
      <alignment vertical="top"/>
    </xf>
    <xf numFmtId="0" fontId="15" fillId="0" borderId="0"/>
    <xf numFmtId="0" fontId="2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/>
    <xf numFmtId="164" fontId="0" fillId="0" borderId="0" xfId="0" applyNumberFormat="1"/>
    <xf numFmtId="0" fontId="0" fillId="0" borderId="0" xfId="0" applyAlignment="1">
      <alignment horizontal="center"/>
    </xf>
    <xf numFmtId="165" fontId="0" fillId="0" borderId="0" xfId="1" applyNumberFormat="1" applyFont="1"/>
    <xf numFmtId="0" fontId="4" fillId="0" borderId="0" xfId="2" applyFont="1" applyAlignment="1"/>
    <xf numFmtId="0" fontId="4" fillId="0" borderId="0" xfId="2" applyAlignment="1"/>
    <xf numFmtId="0" fontId="4" fillId="0" borderId="0" xfId="2" applyFont="1" applyBorder="1" applyAlignment="1"/>
    <xf numFmtId="0" fontId="4" fillId="0" borderId="0" xfId="2" applyBorder="1" applyAlignment="1"/>
    <xf numFmtId="0" fontId="6" fillId="0" borderId="0" xfId="2" applyFont="1" applyAlignment="1"/>
    <xf numFmtId="0" fontId="4" fillId="0" borderId="0" xfId="2" quotePrefix="1" applyFont="1" applyAlignment="1"/>
    <xf numFmtId="0" fontId="4" fillId="0" borderId="0" xfId="2" applyFont="1" applyAlignment="1">
      <alignment horizontal="left"/>
    </xf>
    <xf numFmtId="0" fontId="8" fillId="0" borderId="0" xfId="3" applyFont="1" applyBorder="1" applyAlignment="1">
      <alignment horizontal="left" vertical="center"/>
    </xf>
    <xf numFmtId="0" fontId="7" fillId="0" borderId="0" xfId="3" applyAlignment="1"/>
    <xf numFmtId="0" fontId="9" fillId="0" borderId="0" xfId="3" applyFont="1" applyAlignment="1"/>
    <xf numFmtId="0" fontId="10" fillId="0" borderId="0" xfId="3" applyFont="1" applyFill="1" applyBorder="1" applyAlignment="1">
      <alignment horizontal="left" vertical="center"/>
    </xf>
    <xf numFmtId="0" fontId="11" fillId="0" borderId="0" xfId="3" applyFont="1" applyBorder="1" applyAlignment="1">
      <alignment horizontal="right"/>
    </xf>
    <xf numFmtId="0" fontId="12" fillId="2" borderId="0" xfId="3" applyFont="1" applyFill="1" applyBorder="1" applyAlignment="1">
      <alignment horizontal="left"/>
    </xf>
    <xf numFmtId="0" fontId="11" fillId="2" borderId="0" xfId="3" applyFont="1" applyFill="1" applyBorder="1" applyAlignment="1">
      <alignment horizontal="center"/>
    </xf>
    <xf numFmtId="0" fontId="12" fillId="2" borderId="0" xfId="3" applyFont="1" applyFill="1" applyBorder="1" applyAlignment="1">
      <alignment horizontal="left" wrapText="1"/>
    </xf>
    <xf numFmtId="0" fontId="11" fillId="0" borderId="0" xfId="3" applyFont="1" applyBorder="1" applyAlignment="1">
      <alignment horizontal="left"/>
    </xf>
    <xf numFmtId="0" fontId="11" fillId="2" borderId="0" xfId="3" applyFont="1" applyFill="1" applyBorder="1" applyAlignment="1">
      <alignment horizontal="left"/>
    </xf>
    <xf numFmtId="0" fontId="9" fillId="0" borderId="0" xfId="3" applyFont="1" applyAlignment="1">
      <alignment horizontal="left"/>
    </xf>
    <xf numFmtId="0" fontId="12" fillId="2" borderId="0" xfId="3" applyFont="1" applyFill="1" applyBorder="1" applyAlignment="1">
      <alignment horizontal="right"/>
    </xf>
    <xf numFmtId="0" fontId="13" fillId="0" borderId="0" xfId="3" applyFont="1" applyBorder="1" applyAlignment="1">
      <alignment horizontal="right"/>
    </xf>
    <xf numFmtId="0" fontId="14" fillId="0" borderId="0" xfId="3" applyFont="1" applyBorder="1" applyAlignment="1">
      <alignment horizontal="center"/>
    </xf>
    <xf numFmtId="0" fontId="11" fillId="2" borderId="0" xfId="3" applyFont="1" applyFill="1" applyBorder="1" applyAlignment="1" applyProtection="1">
      <alignment horizontal="right"/>
    </xf>
    <xf numFmtId="164" fontId="14" fillId="0" borderId="0" xfId="3" applyNumberFormat="1" applyFont="1" applyBorder="1" applyAlignment="1" applyProtection="1">
      <alignment horizontal="center"/>
    </xf>
    <xf numFmtId="164" fontId="7" fillId="0" borderId="0" xfId="3" applyNumberFormat="1" applyAlignment="1"/>
    <xf numFmtId="0" fontId="12" fillId="0" borderId="0" xfId="3" applyFont="1" applyBorder="1" applyAlignment="1">
      <alignment horizontal="right"/>
    </xf>
    <xf numFmtId="0" fontId="12" fillId="0" borderId="0" xfId="3" applyFont="1" applyAlignment="1"/>
    <xf numFmtId="0" fontId="16" fillId="0" borderId="0" xfId="0" applyFont="1"/>
    <xf numFmtId="165" fontId="17" fillId="0" borderId="0" xfId="1" applyNumberFormat="1" applyFont="1" applyFill="1" applyAlignment="1">
      <alignment horizontal="left"/>
    </xf>
    <xf numFmtId="0" fontId="0" fillId="0" borderId="0" xfId="0" applyFill="1"/>
    <xf numFmtId="0" fontId="18" fillId="0" borderId="0" xfId="0" applyFont="1" applyBorder="1" applyAlignment="1">
      <alignment horizontal="left" vertical="top"/>
    </xf>
    <xf numFmtId="0" fontId="0" fillId="0" borderId="0" xfId="0" applyFont="1" applyFill="1"/>
    <xf numFmtId="2" fontId="0" fillId="0" borderId="0" xfId="0" applyNumberFormat="1"/>
    <xf numFmtId="0" fontId="0" fillId="0" borderId="0" xfId="0" applyFill="1" applyAlignment="1">
      <alignment horizontal="left"/>
    </xf>
    <xf numFmtId="0" fontId="16" fillId="0" borderId="0" xfId="0" applyFont="1" applyFill="1"/>
    <xf numFmtId="165" fontId="19" fillId="0" borderId="0" xfId="1" applyNumberFormat="1" applyFont="1" applyBorder="1" applyAlignment="1">
      <alignment horizontal="left" vertical="center" wrapText="1"/>
    </xf>
    <xf numFmtId="0" fontId="15" fillId="0" borderId="0" xfId="0" applyFont="1" applyAlignment="1"/>
    <xf numFmtId="2" fontId="0" fillId="0" borderId="0" xfId="0" applyNumberFormat="1" applyFill="1" applyAlignment="1">
      <alignment horizontal="right" vertical="center"/>
    </xf>
    <xf numFmtId="0" fontId="0" fillId="0" borderId="0" xfId="0" applyFill="1" applyBorder="1"/>
    <xf numFmtId="2" fontId="0" fillId="0" borderId="0" xfId="0" applyNumberFormat="1" applyFill="1"/>
    <xf numFmtId="0" fontId="16" fillId="0" borderId="0" xfId="0" applyFont="1" applyFill="1" applyAlignment="1">
      <alignment horizontal="left"/>
    </xf>
    <xf numFmtId="164" fontId="0" fillId="0" borderId="0" xfId="0" applyNumberFormat="1" applyFill="1"/>
    <xf numFmtId="0" fontId="0" fillId="0" borderId="0" xfId="0" applyFont="1" applyFill="1" applyBorder="1"/>
    <xf numFmtId="0" fontId="3" fillId="0" borderId="0" xfId="0" applyFont="1"/>
    <xf numFmtId="0" fontId="0" fillId="0" borderId="0" xfId="0" applyAlignment="1">
      <alignment horizontal="center" vertical="center"/>
    </xf>
    <xf numFmtId="0" fontId="12" fillId="0" borderId="0" xfId="3" applyFont="1" applyBorder="1" applyAlignment="1">
      <alignment horizontal="right" wrapText="1"/>
    </xf>
    <xf numFmtId="0" fontId="12" fillId="0" borderId="0" xfId="3" applyFont="1" applyAlignment="1">
      <alignment wrapText="1"/>
    </xf>
    <xf numFmtId="0" fontId="0" fillId="0" borderId="0" xfId="0" applyAlignment="1">
      <alignment wrapText="1"/>
    </xf>
    <xf numFmtId="0" fontId="4" fillId="0" borderId="0" xfId="2" applyFont="1" applyAlignment="1">
      <alignment horizontal="left" vertical="top" wrapText="1"/>
    </xf>
    <xf numFmtId="0" fontId="4" fillId="0" borderId="0" xfId="2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 applyAlignment="1">
      <alignment horizontal="right" vertical="center"/>
    </xf>
    <xf numFmtId="0" fontId="16" fillId="0" borderId="0" xfId="0" applyFont="1" applyFill="1" applyAlignment="1">
      <alignment horizontal="left" vertical="center" wrapText="1"/>
    </xf>
    <xf numFmtId="2" fontId="0" fillId="0" borderId="0" xfId="0" applyNumberFormat="1" applyFill="1" applyAlignment="1">
      <alignment horizontal="right" vertical="center"/>
    </xf>
    <xf numFmtId="0" fontId="16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right" vertical="center"/>
    </xf>
  </cellXfs>
  <cellStyles count="6">
    <cellStyle name="Comma" xfId="1" builtinId="3"/>
    <cellStyle name="Normal" xfId="0" builtinId="0"/>
    <cellStyle name="Normal 2" xfId="4"/>
    <cellStyle name="Normal 2 2" xfId="5"/>
    <cellStyle name="Normal 3" xfId="3"/>
    <cellStyle name="Normal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workbookViewId="0">
      <selection activeCell="A5" sqref="A5"/>
    </sheetView>
  </sheetViews>
  <sheetFormatPr defaultRowHeight="13.2" x14ac:dyDescent="0.25"/>
  <cols>
    <col min="1" max="2" width="8.88671875" style="10"/>
    <col min="3" max="3" width="6.109375" style="10" customWidth="1"/>
    <col min="4" max="16384" width="8.88671875" style="10"/>
  </cols>
  <sheetData>
    <row r="1" spans="1:4" x14ac:dyDescent="0.25">
      <c r="A1" s="9" t="s">
        <v>14</v>
      </c>
    </row>
    <row r="2" spans="1:4" x14ac:dyDescent="0.25">
      <c r="A2" s="9" t="s">
        <v>15</v>
      </c>
    </row>
    <row r="4" spans="1:4" x14ac:dyDescent="0.25">
      <c r="A4" s="9" t="s">
        <v>118</v>
      </c>
    </row>
    <row r="5" spans="1:4" x14ac:dyDescent="0.25">
      <c r="A5" s="9" t="s">
        <v>16</v>
      </c>
    </row>
    <row r="6" spans="1:4" s="12" customFormat="1" x14ac:dyDescent="0.25">
      <c r="A6" s="11"/>
    </row>
    <row r="7" spans="1:4" x14ac:dyDescent="0.25">
      <c r="A7" s="9" t="s">
        <v>17</v>
      </c>
    </row>
    <row r="8" spans="1:4" x14ac:dyDescent="0.25">
      <c r="A8" s="9" t="s">
        <v>18</v>
      </c>
    </row>
    <row r="9" spans="1:4" x14ac:dyDescent="0.25">
      <c r="A9" s="9"/>
    </row>
    <row r="10" spans="1:4" x14ac:dyDescent="0.25">
      <c r="A10" s="13" t="s">
        <v>19</v>
      </c>
    </row>
    <row r="11" spans="1:4" x14ac:dyDescent="0.25">
      <c r="A11" s="57" t="s">
        <v>45</v>
      </c>
      <c r="B11" s="57"/>
      <c r="C11" s="57"/>
      <c r="D11" s="14" t="s">
        <v>20</v>
      </c>
    </row>
    <row r="12" spans="1:4" x14ac:dyDescent="0.25">
      <c r="A12" s="57" t="s">
        <v>46</v>
      </c>
      <c r="B12" s="57"/>
      <c r="C12" s="57"/>
      <c r="D12" s="14" t="s">
        <v>21</v>
      </c>
    </row>
    <row r="13" spans="1:4" x14ac:dyDescent="0.25">
      <c r="A13" s="57" t="s">
        <v>22</v>
      </c>
      <c r="B13" s="57"/>
      <c r="C13" s="57"/>
      <c r="D13" s="14" t="s">
        <v>23</v>
      </c>
    </row>
    <row r="14" spans="1:4" x14ac:dyDescent="0.25">
      <c r="A14" s="57" t="s">
        <v>24</v>
      </c>
      <c r="B14" s="57"/>
      <c r="C14" s="57"/>
      <c r="D14" s="14" t="s">
        <v>25</v>
      </c>
    </row>
    <row r="15" spans="1:4" x14ac:dyDescent="0.25">
      <c r="A15" s="57" t="s">
        <v>26</v>
      </c>
      <c r="B15" s="57"/>
      <c r="C15" s="57"/>
      <c r="D15" s="14" t="s">
        <v>27</v>
      </c>
    </row>
    <row r="16" spans="1:4" x14ac:dyDescent="0.25">
      <c r="A16" s="57" t="s">
        <v>28</v>
      </c>
      <c r="B16" s="57"/>
      <c r="C16" s="57"/>
      <c r="D16" s="14" t="s">
        <v>29</v>
      </c>
    </row>
    <row r="17" spans="1:16" x14ac:dyDescent="0.25">
      <c r="A17" s="15" t="s">
        <v>30</v>
      </c>
      <c r="B17" s="15"/>
      <c r="C17" s="15"/>
      <c r="D17" s="14" t="s">
        <v>31</v>
      </c>
    </row>
    <row r="19" spans="1:16" x14ac:dyDescent="0.25">
      <c r="A19" s="13" t="s">
        <v>32</v>
      </c>
    </row>
    <row r="20" spans="1:16" x14ac:dyDescent="0.25">
      <c r="A20" s="56" t="s">
        <v>33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</row>
    <row r="21" spans="1:16" x14ac:dyDescent="0.25">
      <c r="A21" s="10" t="s">
        <v>34</v>
      </c>
    </row>
    <row r="22" spans="1:16" x14ac:dyDescent="0.25">
      <c r="C22" s="9" t="s">
        <v>35</v>
      </c>
    </row>
  </sheetData>
  <mergeCells count="7">
    <mergeCell ref="A20:P20"/>
    <mergeCell ref="A11:C11"/>
    <mergeCell ref="A12:C12"/>
    <mergeCell ref="A13:C13"/>
    <mergeCell ref="A14:C14"/>
    <mergeCell ref="A15:C15"/>
    <mergeCell ref="A16:C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8"/>
  <sheetViews>
    <sheetView zoomScaleNormal="100" workbookViewId="0">
      <selection activeCell="C11" sqref="C11"/>
    </sheetView>
  </sheetViews>
  <sheetFormatPr defaultColWidth="9.6640625" defaultRowHeight="14.4" x14ac:dyDescent="0.3"/>
  <cols>
    <col min="1" max="1" width="6.44140625" style="18" customWidth="1"/>
    <col min="2" max="2" width="13.88671875" style="17" customWidth="1"/>
    <col min="3" max="3" width="21.88671875" style="17" bestFit="1" customWidth="1"/>
    <col min="4" max="4" width="15.6640625" style="17" bestFit="1" customWidth="1"/>
    <col min="5" max="5" width="8" style="17" bestFit="1" customWidth="1"/>
    <col min="6" max="6" width="11.33203125" style="17" bestFit="1" customWidth="1"/>
    <col min="7" max="7" width="11.6640625" style="17" bestFit="1" customWidth="1"/>
    <col min="8" max="8" width="14.44140625" style="17" bestFit="1" customWidth="1"/>
    <col min="9" max="9" width="12.6640625" style="17" bestFit="1" customWidth="1"/>
    <col min="10" max="11" width="12" style="17" bestFit="1" customWidth="1"/>
    <col min="12" max="12" width="15.5546875" style="17" bestFit="1" customWidth="1"/>
    <col min="13" max="13" width="12" style="17" bestFit="1" customWidth="1"/>
    <col min="14" max="17" width="9" style="17" customWidth="1"/>
    <col min="18" max="18" width="11.44140625" style="17" bestFit="1" customWidth="1"/>
    <col min="19" max="21" width="9" style="17" customWidth="1"/>
    <col min="22" max="22" width="11.21875" style="17" bestFit="1" customWidth="1"/>
    <col min="23" max="23" width="11.21875" style="17" customWidth="1"/>
    <col min="24" max="33" width="9" style="17" customWidth="1"/>
    <col min="34" max="34" width="12" style="17" bestFit="1" customWidth="1"/>
    <col min="35" max="38" width="9" style="17" customWidth="1"/>
    <col min="39" max="39" width="11.88671875" style="17" bestFit="1" customWidth="1"/>
    <col min="40" max="44" width="9" style="17" customWidth="1"/>
    <col min="45" max="45" width="10.33203125" style="17" bestFit="1" customWidth="1"/>
    <col min="46" max="63" width="9" style="17" customWidth="1"/>
    <col min="64" max="66" width="11.33203125" style="17" bestFit="1" customWidth="1"/>
    <col min="67" max="70" width="9" style="17" customWidth="1"/>
    <col min="71" max="72" width="10.88671875" style="17" customWidth="1"/>
    <col min="73" max="86" width="9" style="17" customWidth="1"/>
    <col min="87" max="87" width="10" style="17" bestFit="1" customWidth="1"/>
    <col min="88" max="88" width="9" style="17" customWidth="1"/>
    <col min="89" max="89" width="11.44140625" style="17" customWidth="1"/>
    <col min="90" max="90" width="10.88671875" style="17" customWidth="1"/>
    <col min="91" max="95" width="9" style="17" customWidth="1"/>
    <col min="96" max="96" width="10.5546875" style="17" customWidth="1"/>
    <col min="97" max="116" width="9" style="17" customWidth="1"/>
    <col min="117" max="117" width="11.6640625" style="17" bestFit="1" customWidth="1"/>
    <col min="118" max="202" width="9.6640625" style="17"/>
    <col min="203" max="203" width="6.44140625" style="17" customWidth="1"/>
    <col min="204" max="204" width="13.88671875" style="17" customWidth="1"/>
    <col min="205" max="205" width="14.33203125" style="17" customWidth="1"/>
    <col min="206" max="222" width="9.6640625" style="17"/>
    <col min="223" max="223" width="12" style="17" customWidth="1"/>
    <col min="224" max="224" width="12.77734375" style="17" customWidth="1"/>
    <col min="225" max="225" width="11.109375" style="17" customWidth="1"/>
    <col min="226" max="226" width="12" style="17" customWidth="1"/>
    <col min="227" max="227" width="9.6640625" style="17"/>
    <col min="228" max="228" width="15.33203125" style="17" customWidth="1"/>
    <col min="229" max="229" width="15.21875" style="17" customWidth="1"/>
    <col min="230" max="230" width="21.44140625" style="17" customWidth="1"/>
    <col min="231" max="246" width="9.6640625" style="17"/>
    <col min="247" max="248" width="13.44140625" style="17" customWidth="1"/>
    <col min="249" max="249" width="9.6640625" style="17"/>
    <col min="250" max="250" width="13.88671875" style="17" customWidth="1"/>
    <col min="251" max="251" width="10.6640625" style="17" customWidth="1"/>
    <col min="252" max="252" width="17.33203125" style="17" customWidth="1"/>
    <col min="253" max="254" width="12.6640625" style="17" customWidth="1"/>
    <col min="255" max="255" width="11.21875" style="17" customWidth="1"/>
    <col min="256" max="256" width="18.33203125" style="17" customWidth="1"/>
  </cols>
  <sheetData>
    <row r="1" spans="1:256" x14ac:dyDescent="0.3">
      <c r="A1" s="16" t="s">
        <v>36</v>
      </c>
    </row>
    <row r="2" spans="1:256" x14ac:dyDescent="0.3">
      <c r="C2" s="19" t="s">
        <v>37</v>
      </c>
    </row>
    <row r="3" spans="1:256" x14ac:dyDescent="0.3">
      <c r="A3" s="20"/>
      <c r="B3" s="21" t="s">
        <v>38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</row>
    <row r="4" spans="1:256" x14ac:dyDescent="0.3">
      <c r="A4" s="20"/>
      <c r="B4" s="23" t="s">
        <v>39</v>
      </c>
      <c r="C4" s="22" t="s">
        <v>112</v>
      </c>
      <c r="D4" s="22" t="s">
        <v>40</v>
      </c>
      <c r="E4" s="22" t="s">
        <v>113</v>
      </c>
      <c r="F4" s="22" t="s">
        <v>40</v>
      </c>
      <c r="G4" s="22" t="s">
        <v>40</v>
      </c>
      <c r="H4" s="22" t="s">
        <v>40</v>
      </c>
      <c r="I4" s="22" t="s">
        <v>40</v>
      </c>
      <c r="J4" s="22" t="s">
        <v>40</v>
      </c>
      <c r="K4" s="22" t="s">
        <v>40</v>
      </c>
      <c r="L4" s="22" t="s">
        <v>40</v>
      </c>
      <c r="M4" s="22" t="s">
        <v>40</v>
      </c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</row>
    <row r="5" spans="1:256" x14ac:dyDescent="0.3">
      <c r="A5" s="20"/>
      <c r="B5" s="21" t="s">
        <v>41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</row>
    <row r="6" spans="1:256" x14ac:dyDescent="0.3">
      <c r="A6" s="24"/>
      <c r="B6" s="21" t="s">
        <v>42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  <c r="IU6" s="26"/>
      <c r="IV6" s="26"/>
    </row>
    <row r="7" spans="1:256" s="55" customFormat="1" ht="21.6" x14ac:dyDescent="0.3">
      <c r="A7" s="53"/>
      <c r="B7" s="23" t="s">
        <v>43</v>
      </c>
      <c r="C7" s="23" t="s">
        <v>101</v>
      </c>
      <c r="D7" s="23" t="s">
        <v>3</v>
      </c>
      <c r="E7" s="23" t="s">
        <v>102</v>
      </c>
      <c r="F7" s="23" t="s">
        <v>103</v>
      </c>
      <c r="G7" s="23" t="s">
        <v>5</v>
      </c>
      <c r="H7" s="23" t="s">
        <v>104</v>
      </c>
      <c r="I7" s="23" t="s">
        <v>6</v>
      </c>
      <c r="J7" s="23" t="s">
        <v>105</v>
      </c>
      <c r="K7" s="23" t="s">
        <v>7</v>
      </c>
      <c r="L7" s="23" t="s">
        <v>106</v>
      </c>
      <c r="M7" s="23" t="s">
        <v>9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  <c r="GC7" s="54"/>
      <c r="GD7" s="54"/>
      <c r="GE7" s="54"/>
      <c r="GF7" s="54"/>
      <c r="GG7" s="54"/>
      <c r="GH7" s="54"/>
      <c r="GI7" s="54"/>
      <c r="GJ7" s="54"/>
      <c r="GK7" s="54"/>
      <c r="GL7" s="54"/>
      <c r="GM7" s="54"/>
      <c r="GN7" s="54"/>
      <c r="GO7" s="54"/>
      <c r="GP7" s="54"/>
      <c r="GQ7" s="54"/>
      <c r="GR7" s="54"/>
      <c r="GS7" s="54"/>
      <c r="GT7" s="54"/>
      <c r="GU7" s="54"/>
      <c r="GV7" s="54"/>
      <c r="GW7" s="54"/>
      <c r="GX7" s="54"/>
      <c r="GY7" s="54"/>
      <c r="GZ7" s="54"/>
      <c r="HA7" s="54"/>
      <c r="HB7" s="54"/>
      <c r="HC7" s="54"/>
      <c r="HD7" s="54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54"/>
      <c r="IA7" s="54"/>
      <c r="IB7" s="54"/>
      <c r="IC7" s="54"/>
      <c r="ID7" s="54"/>
      <c r="IE7" s="54"/>
      <c r="IF7" s="54"/>
      <c r="IG7" s="54"/>
      <c r="IH7" s="54"/>
      <c r="II7" s="54"/>
      <c r="IJ7" s="54"/>
      <c r="IK7" s="54"/>
      <c r="IL7" s="54"/>
      <c r="IM7" s="54"/>
      <c r="IN7" s="54"/>
      <c r="IO7" s="54"/>
      <c r="IP7" s="54"/>
      <c r="IQ7" s="54"/>
      <c r="IR7" s="54"/>
      <c r="IS7" s="54"/>
      <c r="IT7" s="54"/>
      <c r="IU7" s="54"/>
      <c r="IV7" s="54"/>
    </row>
    <row r="8" spans="1:256" x14ac:dyDescent="0.3">
      <c r="A8" s="27" t="s">
        <v>44</v>
      </c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</row>
    <row r="9" spans="1:256" x14ac:dyDescent="0.3">
      <c r="A9" s="30">
        <v>1885</v>
      </c>
      <c r="C9" s="31">
        <v>2.5161290322580645</v>
      </c>
      <c r="D9" s="31">
        <v>51.218819019552235</v>
      </c>
      <c r="E9" s="31">
        <v>0.16182048040455121</v>
      </c>
      <c r="F9" s="31">
        <v>12.333075805202867</v>
      </c>
      <c r="G9" s="31">
        <v>9.8498987774740137</v>
      </c>
      <c r="H9" s="31">
        <v>19.944038315830326</v>
      </c>
      <c r="I9" s="31">
        <v>51.067857591798521</v>
      </c>
      <c r="J9" s="31">
        <v>28.539662667993174</v>
      </c>
      <c r="K9" s="31">
        <v>1.0180586907449209</v>
      </c>
      <c r="L9" s="31"/>
      <c r="M9" s="31">
        <v>86.999120029755701</v>
      </c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2"/>
      <c r="DV9" s="32"/>
      <c r="DW9" s="32"/>
      <c r="DX9" s="32"/>
    </row>
    <row r="10" spans="1:256" x14ac:dyDescent="0.3">
      <c r="A10" s="30">
        <v>1886</v>
      </c>
      <c r="C10" s="31">
        <v>9</v>
      </c>
      <c r="D10" s="31">
        <v>52.665970983914789</v>
      </c>
      <c r="E10" s="31">
        <v>0.16502115655853314</v>
      </c>
      <c r="F10" s="31">
        <v>10.332462287057377</v>
      </c>
      <c r="G10" s="31">
        <v>9.1886323881186289</v>
      </c>
      <c r="H10" s="31">
        <v>19.867353735308726</v>
      </c>
      <c r="I10" s="31">
        <v>50.977184776023726</v>
      </c>
      <c r="J10" s="31">
        <v>27.430905862156028</v>
      </c>
      <c r="K10" s="31">
        <v>0.97066666666666668</v>
      </c>
      <c r="L10" s="31"/>
      <c r="M10" s="31">
        <v>96.815359309575996</v>
      </c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2"/>
      <c r="DV10" s="32"/>
      <c r="DW10" s="32"/>
      <c r="DX10" s="32"/>
    </row>
    <row r="11" spans="1:256" x14ac:dyDescent="0.3">
      <c r="A11" s="30">
        <v>1887</v>
      </c>
      <c r="C11" s="31">
        <v>9</v>
      </c>
      <c r="D11" s="31">
        <v>54.932853217001288</v>
      </c>
      <c r="E11" s="31">
        <v>0.1467764060356653</v>
      </c>
      <c r="F11" s="31">
        <v>10.63051676560211</v>
      </c>
      <c r="G11" s="31">
        <v>9.015780899809485</v>
      </c>
      <c r="H11" s="31">
        <v>17.764804379256915</v>
      </c>
      <c r="I11" s="31">
        <v>66.735508514668837</v>
      </c>
      <c r="J11" s="31">
        <v>26.852700238589872</v>
      </c>
      <c r="K11" s="31">
        <v>0.92922374429223742</v>
      </c>
      <c r="L11" s="31"/>
      <c r="M11" s="31">
        <v>94.385059061491589</v>
      </c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2"/>
      <c r="DV11" s="32"/>
      <c r="DW11" s="32"/>
      <c r="DX11" s="32"/>
    </row>
    <row r="12" spans="1:256" x14ac:dyDescent="0.3">
      <c r="A12" s="30">
        <v>1888</v>
      </c>
      <c r="C12" s="31">
        <v>9</v>
      </c>
      <c r="D12" s="31">
        <v>51.868190595046016</v>
      </c>
      <c r="E12" s="31">
        <v>0.13448735019973368</v>
      </c>
      <c r="F12" s="31">
        <v>10.026041075123716</v>
      </c>
      <c r="G12" s="31">
        <v>9.2510438743551866</v>
      </c>
      <c r="H12" s="31">
        <v>19.380984590096954</v>
      </c>
      <c r="I12" s="31">
        <v>78.117082782641063</v>
      </c>
      <c r="J12" s="31">
        <v>24.585939987827246</v>
      </c>
      <c r="K12" s="31">
        <v>0.92275574112734859</v>
      </c>
      <c r="L12" s="31"/>
      <c r="M12" s="31">
        <v>87.730409858226707</v>
      </c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2"/>
      <c r="DV12" s="32"/>
      <c r="DW12" s="32"/>
      <c r="DX12" s="32"/>
    </row>
    <row r="13" spans="1:256" x14ac:dyDescent="0.3">
      <c r="A13" s="30">
        <v>1889</v>
      </c>
      <c r="C13" s="31">
        <v>10</v>
      </c>
      <c r="D13" s="31">
        <v>45.586283081159031</v>
      </c>
      <c r="E13" s="31">
        <v>0.1404109589041096</v>
      </c>
      <c r="F13" s="31">
        <v>11.269857798387056</v>
      </c>
      <c r="G13" s="31">
        <v>9.3508031041251662</v>
      </c>
      <c r="H13" s="31">
        <v>19.053879364947644</v>
      </c>
      <c r="I13" s="31">
        <v>80.72449851501456</v>
      </c>
      <c r="J13" s="31">
        <v>24.900251130504028</v>
      </c>
      <c r="K13" s="31">
        <v>0.93630573248407645</v>
      </c>
      <c r="L13" s="31"/>
      <c r="M13" s="31">
        <v>85.08777335620276</v>
      </c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2"/>
      <c r="DV13" s="32"/>
      <c r="DW13" s="32"/>
      <c r="DX13" s="32"/>
    </row>
    <row r="14" spans="1:256" x14ac:dyDescent="0.3">
      <c r="A14" s="30">
        <v>1890</v>
      </c>
      <c r="C14" s="31">
        <v>8</v>
      </c>
      <c r="D14" s="31">
        <v>49.634534457784945</v>
      </c>
      <c r="E14" s="31">
        <v>0.13777777777777778</v>
      </c>
      <c r="F14" s="31">
        <v>11.179588965474187</v>
      </c>
      <c r="G14" s="31">
        <v>10.826161202436731</v>
      </c>
      <c r="H14" s="31">
        <v>19.277698651014685</v>
      </c>
      <c r="I14" s="31">
        <v>84.325081830320826</v>
      </c>
      <c r="J14" s="31">
        <v>27.484416676486177</v>
      </c>
      <c r="K14" s="31">
        <v>1.0081967213114753</v>
      </c>
      <c r="L14" s="31"/>
      <c r="M14" s="31">
        <v>90.735637458078713</v>
      </c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2"/>
      <c r="DV14" s="32"/>
      <c r="DW14" s="32"/>
      <c r="DX14" s="32"/>
    </row>
    <row r="15" spans="1:256" x14ac:dyDescent="0.3">
      <c r="A15" s="30">
        <v>1891</v>
      </c>
      <c r="C15" s="31">
        <v>5.583333333333333</v>
      </c>
      <c r="D15" s="31">
        <v>49.214131609397455</v>
      </c>
      <c r="E15" s="31">
        <v>0.14384748700173311</v>
      </c>
      <c r="F15" s="31">
        <v>12.020850963297178</v>
      </c>
      <c r="G15" s="31">
        <v>9.1605164036334568</v>
      </c>
      <c r="H15" s="31">
        <v>18.184306346950031</v>
      </c>
      <c r="I15" s="31">
        <v>85.736325673647244</v>
      </c>
      <c r="J15" s="31">
        <v>27.407083691310586</v>
      </c>
      <c r="K15" s="31">
        <v>1.0085106382978724</v>
      </c>
      <c r="L15" s="31"/>
      <c r="M15" s="31">
        <v>91.971581418460104</v>
      </c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2"/>
      <c r="DV15" s="32"/>
      <c r="DW15" s="32"/>
      <c r="DX15" s="32"/>
    </row>
    <row r="16" spans="1:256" x14ac:dyDescent="0.3">
      <c r="A16" s="30">
        <v>1892</v>
      </c>
      <c r="C16" s="31">
        <v>4.5</v>
      </c>
      <c r="D16" s="31">
        <v>48.773431122111795</v>
      </c>
      <c r="E16" s="31">
        <v>0.13165680473372782</v>
      </c>
      <c r="F16" s="31">
        <v>12.166657136079218</v>
      </c>
      <c r="G16" s="31">
        <v>9.5057126733948802</v>
      </c>
      <c r="H16" s="31">
        <v>18.060488320648407</v>
      </c>
      <c r="I16" s="31">
        <v>85.492721830199542</v>
      </c>
      <c r="J16" s="31">
        <v>26.022382378726721</v>
      </c>
      <c r="K16" s="31">
        <v>1.0016233766233766</v>
      </c>
      <c r="L16" s="31"/>
      <c r="M16" s="31">
        <v>102.54505288617864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2"/>
      <c r="DV16" s="32"/>
      <c r="DW16" s="32"/>
      <c r="DX16" s="32"/>
    </row>
    <row r="17" spans="1:129" x14ac:dyDescent="0.3">
      <c r="A17" s="30">
        <v>1893</v>
      </c>
      <c r="C17" s="31">
        <v>4.08</v>
      </c>
      <c r="D17" s="31">
        <v>49.885702771671198</v>
      </c>
      <c r="E17" s="31">
        <v>0.12888888888888889</v>
      </c>
      <c r="F17" s="31">
        <v>9.2588459361477522</v>
      </c>
      <c r="G17" s="31">
        <v>7.3823537922564002</v>
      </c>
      <c r="H17" s="31">
        <v>19.254556155635321</v>
      </c>
      <c r="I17" s="31">
        <v>88.496462045421836</v>
      </c>
      <c r="J17" s="31">
        <v>27.184506558642791</v>
      </c>
      <c r="K17" s="31">
        <v>0.77586206896551724</v>
      </c>
      <c r="L17" s="31"/>
      <c r="M17" s="31">
        <v>103.90844227341852</v>
      </c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2"/>
      <c r="DV17" s="32"/>
      <c r="DW17" s="32"/>
      <c r="DX17" s="32"/>
    </row>
    <row r="18" spans="1:129" x14ac:dyDescent="0.3">
      <c r="A18" s="30">
        <v>1894</v>
      </c>
      <c r="C18" s="31">
        <v>4.8571428571428568</v>
      </c>
      <c r="D18" s="31">
        <v>46.987375803057191</v>
      </c>
      <c r="E18" s="31">
        <v>0.12078651685393259</v>
      </c>
      <c r="F18" s="31">
        <v>6.7826977111871365</v>
      </c>
      <c r="G18" s="31">
        <v>6.3410661697158748</v>
      </c>
      <c r="H18" s="31">
        <v>14.858999191598164</v>
      </c>
      <c r="I18" s="31">
        <v>80.191135003782136</v>
      </c>
      <c r="J18" s="31">
        <v>23.514085258007928</v>
      </c>
      <c r="K18" s="31">
        <v>0.74208144796380093</v>
      </c>
      <c r="L18" s="31"/>
      <c r="M18" s="31">
        <v>104.40856887371925</v>
      </c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2"/>
      <c r="DV18" s="32"/>
      <c r="DW18" s="32"/>
      <c r="DX18" s="32"/>
    </row>
    <row r="19" spans="1:129" x14ac:dyDescent="0.3">
      <c r="A19" s="30">
        <v>1895</v>
      </c>
      <c r="C19" s="31">
        <v>4.3</v>
      </c>
      <c r="D19" s="31">
        <v>42.921450457637249</v>
      </c>
      <c r="E19" s="31">
        <v>0.11733800350262696</v>
      </c>
      <c r="F19" s="31">
        <v>5.555666769477174</v>
      </c>
      <c r="G19" s="31">
        <v>6.1156071628246682</v>
      </c>
      <c r="H19" s="31">
        <v>11.540299602036621</v>
      </c>
      <c r="I19" s="31">
        <v>76.710185481765166</v>
      </c>
      <c r="J19" s="31">
        <v>22.789864309588776</v>
      </c>
      <c r="K19" s="31">
        <v>0.66176470588235292</v>
      </c>
      <c r="L19" s="31"/>
      <c r="M19" s="31">
        <v>102.93429576851916</v>
      </c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2"/>
      <c r="DV19" s="32"/>
      <c r="DW19" s="32"/>
      <c r="DX19" s="32"/>
    </row>
    <row r="20" spans="1:129" x14ac:dyDescent="0.3">
      <c r="A20" s="30">
        <v>1896</v>
      </c>
      <c r="C20" s="31">
        <v>4.25</v>
      </c>
      <c r="D20" s="31">
        <v>42.066766786258192</v>
      </c>
      <c r="E20" s="31">
        <v>0.1174496644295302</v>
      </c>
      <c r="F20" s="31">
        <v>6.33732067769885</v>
      </c>
      <c r="G20" s="31">
        <v>5.9190005436735378</v>
      </c>
      <c r="H20" s="31">
        <v>12.887469775949175</v>
      </c>
      <c r="I20" s="31">
        <v>72.384015994854948</v>
      </c>
      <c r="J20" s="31">
        <v>22.080133646343359</v>
      </c>
      <c r="K20" s="31">
        <v>0.61206896551724133</v>
      </c>
      <c r="L20" s="31"/>
      <c r="M20" s="31">
        <v>99.240106061340427</v>
      </c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2"/>
      <c r="DV20" s="32"/>
      <c r="DW20" s="32"/>
      <c r="DX20" s="32"/>
    </row>
    <row r="21" spans="1:129" x14ac:dyDescent="0.3">
      <c r="A21" s="30">
        <v>1897</v>
      </c>
      <c r="C21" s="31">
        <v>4.5925925925925926</v>
      </c>
      <c r="D21" s="31">
        <v>42.348807936619195</v>
      </c>
      <c r="E21" s="31">
        <v>0.12206572769953052</v>
      </c>
      <c r="F21" s="31">
        <v>7.0931797921745225</v>
      </c>
      <c r="G21" s="31">
        <v>7.1895537595414964</v>
      </c>
      <c r="H21" s="31">
        <v>11.561926850166376</v>
      </c>
      <c r="I21" s="31">
        <v>62.913196107481916</v>
      </c>
      <c r="J21" s="31">
        <v>21.69248734931875</v>
      </c>
      <c r="K21" s="31">
        <v>0.65193370165745856</v>
      </c>
      <c r="L21" s="31"/>
      <c r="M21" s="31">
        <v>97.63938091769235</v>
      </c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2"/>
      <c r="DV21" s="32"/>
      <c r="DW21" s="32"/>
      <c r="DX21" s="32"/>
    </row>
    <row r="22" spans="1:129" x14ac:dyDescent="0.3">
      <c r="A22" s="30">
        <v>1898</v>
      </c>
      <c r="C22" s="31">
        <v>4.4838709677419351</v>
      </c>
      <c r="D22" s="31">
        <v>43.852558427442503</v>
      </c>
      <c r="E22" s="31">
        <v>0.11359724612736662</v>
      </c>
      <c r="F22" s="31">
        <v>9.2696740999568981</v>
      </c>
      <c r="G22" s="31">
        <v>7.2771913641879253</v>
      </c>
      <c r="H22" s="31">
        <v>12.267247608464125</v>
      </c>
      <c r="I22" s="31">
        <v>40.641924685433317</v>
      </c>
      <c r="J22" s="31">
        <v>20.47012449016437</v>
      </c>
      <c r="K22" s="31">
        <v>0.74538745387453875</v>
      </c>
      <c r="L22" s="31"/>
      <c r="M22" s="31">
        <v>97.505950462653246</v>
      </c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2"/>
      <c r="DV22" s="32"/>
      <c r="DW22" s="32"/>
      <c r="DX22" s="32"/>
    </row>
    <row r="23" spans="1:129" x14ac:dyDescent="0.3">
      <c r="A23" s="30">
        <v>1899</v>
      </c>
      <c r="C23" s="31">
        <v>4.2424242424242422</v>
      </c>
      <c r="D23" s="31">
        <v>45.180005208609174</v>
      </c>
      <c r="E23" s="31">
        <v>0.1206581352833638</v>
      </c>
      <c r="F23" s="31">
        <v>8.4916182397502684</v>
      </c>
      <c r="G23" s="31">
        <v>7.8531958653065468</v>
      </c>
      <c r="H23" s="31">
        <v>12.246014560073954</v>
      </c>
      <c r="I23" s="31">
        <v>37.890127701523774</v>
      </c>
      <c r="J23" s="31">
        <v>20.147840160595983</v>
      </c>
      <c r="K23" s="31">
        <v>0.91341077085533262</v>
      </c>
      <c r="L23" s="31"/>
      <c r="M23" s="31">
        <v>96.344715608147837</v>
      </c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2"/>
      <c r="DV23" s="32"/>
      <c r="DW23" s="32"/>
      <c r="DX23" s="32"/>
    </row>
    <row r="24" spans="1:129" x14ac:dyDescent="0.3">
      <c r="A24" s="30">
        <v>1900</v>
      </c>
      <c r="C24" s="31">
        <v>4.6382978723404253</v>
      </c>
      <c r="D24" s="31">
        <v>48.672963695129724</v>
      </c>
      <c r="E24" s="31">
        <v>0.11181102362204724</v>
      </c>
      <c r="F24" s="31">
        <v>8.0924366256441047</v>
      </c>
      <c r="G24" s="31">
        <v>8.0524711838513525</v>
      </c>
      <c r="H24" s="31">
        <v>11.773442840507915</v>
      </c>
      <c r="I24" s="31">
        <v>44.469816755140513</v>
      </c>
      <c r="J24" s="31">
        <v>24.177048570400842</v>
      </c>
      <c r="K24" s="31">
        <v>1.337995337995338</v>
      </c>
      <c r="L24" s="31"/>
      <c r="M24" s="31">
        <v>95.856730475372075</v>
      </c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2"/>
      <c r="DW24" s="32"/>
      <c r="DX24" s="32"/>
      <c r="DY24" s="32"/>
    </row>
    <row r="25" spans="1:129" x14ac:dyDescent="0.3">
      <c r="A25" s="30">
        <v>1901</v>
      </c>
      <c r="C25" s="31">
        <v>4.9565217391304346</v>
      </c>
      <c r="D25" s="31">
        <v>44.97939738457265</v>
      </c>
      <c r="E25" s="31">
        <v>0.12531969309462915</v>
      </c>
      <c r="F25" s="31">
        <v>7.9781576023487473</v>
      </c>
      <c r="G25" s="31">
        <v>7.4844469944477936</v>
      </c>
      <c r="H25" s="31">
        <v>10.538214576974562</v>
      </c>
      <c r="I25" s="31">
        <v>40.424095363268556</v>
      </c>
      <c r="J25" s="31">
        <v>26.738108345679812</v>
      </c>
      <c r="K25" s="31">
        <v>1.1307609860664523</v>
      </c>
      <c r="L25" s="31"/>
      <c r="M25" s="31">
        <v>93.944256564219117</v>
      </c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2"/>
      <c r="DW25" s="32"/>
      <c r="DX25" s="32"/>
      <c r="DY25" s="32"/>
    </row>
    <row r="26" spans="1:129" x14ac:dyDescent="0.3">
      <c r="A26" s="30">
        <v>1902</v>
      </c>
      <c r="C26" s="31">
        <v>5.2619047619047619</v>
      </c>
      <c r="D26" s="31">
        <v>45.794407786069115</v>
      </c>
      <c r="E26" s="31">
        <v>0.1289198606271777</v>
      </c>
      <c r="F26" s="31">
        <v>7.9274179384710379</v>
      </c>
      <c r="G26" s="31">
        <v>6.9495090750630624</v>
      </c>
      <c r="H26" s="31">
        <v>9.4133004482763898</v>
      </c>
      <c r="I26" s="31">
        <v>36.659054486230616</v>
      </c>
      <c r="J26" s="31">
        <v>27.435684874395701</v>
      </c>
      <c r="K26" s="31">
        <v>0.9076600209863589</v>
      </c>
      <c r="L26" s="31">
        <v>6.5</v>
      </c>
      <c r="M26" s="31">
        <v>90.116455616746421</v>
      </c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2"/>
      <c r="DW26" s="32"/>
      <c r="DX26" s="32"/>
      <c r="DY26" s="32"/>
    </row>
    <row r="27" spans="1:129" x14ac:dyDescent="0.3">
      <c r="A27" s="30">
        <v>1903</v>
      </c>
      <c r="C27" s="31">
        <v>4.18</v>
      </c>
      <c r="D27" s="31">
        <v>26.212838998297229</v>
      </c>
      <c r="E27" s="31">
        <v>0.13682864450127877</v>
      </c>
      <c r="F27" s="31">
        <v>7.9902274581849158</v>
      </c>
      <c r="G27" s="31">
        <v>8.3574974794533343</v>
      </c>
      <c r="H27" s="31">
        <v>9.531656603749834</v>
      </c>
      <c r="I27" s="31">
        <v>34.286956174647223</v>
      </c>
      <c r="J27" s="31">
        <v>26.86305277720168</v>
      </c>
      <c r="K27" s="31">
        <v>0.85672227674190382</v>
      </c>
      <c r="L27" s="31">
        <v>5.333333333333333</v>
      </c>
      <c r="M27" s="31">
        <v>89.222599476063593</v>
      </c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2"/>
      <c r="DW27" s="32"/>
      <c r="DX27" s="32"/>
      <c r="DY27" s="32"/>
    </row>
    <row r="28" spans="1:129" x14ac:dyDescent="0.3">
      <c r="A28" s="30">
        <v>1904</v>
      </c>
      <c r="C28" s="31">
        <v>5.7910447761194028</v>
      </c>
      <c r="D28" s="31">
        <v>44.326833638323521</v>
      </c>
      <c r="E28" s="31">
        <v>0.14521452145214522</v>
      </c>
      <c r="F28" s="31">
        <v>8.0939469969975288</v>
      </c>
      <c r="G28" s="31">
        <v>7.5481055095385496</v>
      </c>
      <c r="H28" s="31">
        <v>11.433839540722561</v>
      </c>
      <c r="I28" s="31">
        <v>37.13190843523472</v>
      </c>
      <c r="J28" s="31">
        <v>24.682916984405196</v>
      </c>
      <c r="K28" s="31">
        <v>0.77692960135708222</v>
      </c>
      <c r="L28" s="31">
        <v>5.8</v>
      </c>
      <c r="M28" s="31">
        <v>87.082422608014298</v>
      </c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</row>
    <row r="29" spans="1:129" x14ac:dyDescent="0.3">
      <c r="A29" s="30">
        <v>1905</v>
      </c>
      <c r="C29" s="31">
        <v>5.4313725490196081</v>
      </c>
      <c r="D29" s="31">
        <v>45.955296153056828</v>
      </c>
      <c r="E29" s="31">
        <v>0.13691683569979715</v>
      </c>
      <c r="F29" s="31">
        <v>8.2758609465116599</v>
      </c>
      <c r="G29" s="31">
        <v>7.8417983265004017</v>
      </c>
      <c r="H29" s="31">
        <v>12.530117103403153</v>
      </c>
      <c r="I29" s="31">
        <v>39.208030980985839</v>
      </c>
      <c r="J29" s="31">
        <v>25.032066464404604</v>
      </c>
      <c r="K29" s="31">
        <v>0.75286849073256845</v>
      </c>
      <c r="L29" s="31">
        <v>9.5</v>
      </c>
      <c r="M29" s="31">
        <v>86.410628431829323</v>
      </c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</row>
    <row r="30" spans="1:129" x14ac:dyDescent="0.3">
      <c r="A30" s="30">
        <v>1906</v>
      </c>
      <c r="C30" s="31">
        <v>6.6388888888888893</v>
      </c>
      <c r="D30" s="31">
        <v>47.276943090266613</v>
      </c>
      <c r="E30" s="31">
        <v>0.14814814814814814</v>
      </c>
      <c r="F30" s="31">
        <v>8.3462282807661072</v>
      </c>
      <c r="G30" s="31">
        <v>8.1843553673407374</v>
      </c>
      <c r="H30" s="31">
        <v>11.416930516936914</v>
      </c>
      <c r="I30" s="31">
        <v>40.656531822615101</v>
      </c>
      <c r="J30" s="31">
        <v>25.899265730913388</v>
      </c>
      <c r="K30" s="31">
        <v>0.76666666666666672</v>
      </c>
      <c r="L30" s="31">
        <v>9.4615384615384617</v>
      </c>
      <c r="M30" s="31">
        <v>84.29669827019265</v>
      </c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</row>
    <row r="31" spans="1:129" x14ac:dyDescent="0.3">
      <c r="A31" s="30">
        <v>1907</v>
      </c>
      <c r="C31" s="31">
        <v>5.82</v>
      </c>
      <c r="D31" s="31">
        <v>68.397894832884958</v>
      </c>
      <c r="E31" s="31">
        <v>0.16212003117692908</v>
      </c>
      <c r="F31" s="31">
        <v>8.8618295272685508</v>
      </c>
      <c r="G31" s="31">
        <v>9.0576113906335234</v>
      </c>
      <c r="H31" s="31">
        <v>11.348387969616775</v>
      </c>
      <c r="I31" s="31">
        <v>39.18807694532434</v>
      </c>
      <c r="J31" s="31">
        <v>29.155616966668305</v>
      </c>
      <c r="K31" s="31">
        <v>0.88197969543147203</v>
      </c>
      <c r="L31" s="31">
        <v>10.695652173913043</v>
      </c>
      <c r="M31" s="31">
        <v>84.268556917555472</v>
      </c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</row>
    <row r="32" spans="1:129" x14ac:dyDescent="0.3">
      <c r="A32" s="30">
        <v>1908</v>
      </c>
      <c r="C32" s="31">
        <v>5.333333333333333</v>
      </c>
      <c r="D32" s="31">
        <v>52.758727810851759</v>
      </c>
      <c r="E32" s="31">
        <v>0.16955332725615316</v>
      </c>
      <c r="F32" s="31">
        <v>10.435812798237089</v>
      </c>
      <c r="G32" s="31">
        <v>8.8749281546685346</v>
      </c>
      <c r="H32" s="31">
        <v>11.084855056913323</v>
      </c>
      <c r="I32" s="31">
        <v>36.544683112162467</v>
      </c>
      <c r="J32" s="31">
        <v>27.580024895109474</v>
      </c>
      <c r="K32" s="31">
        <v>0.99460916442048519</v>
      </c>
      <c r="L32" s="31">
        <v>8</v>
      </c>
      <c r="M32" s="31">
        <v>99.501527394671541</v>
      </c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</row>
    <row r="33" spans="1:97" x14ac:dyDescent="0.3">
      <c r="A33" s="30">
        <v>1909</v>
      </c>
      <c r="C33" s="31">
        <v>5.8421052631578947</v>
      </c>
      <c r="D33" s="31">
        <v>55.083560102883069</v>
      </c>
      <c r="E33" s="31">
        <v>0.17853658536585365</v>
      </c>
      <c r="F33" s="31">
        <v>10.686392414103759</v>
      </c>
      <c r="G33" s="31">
        <v>8.1426664818781465</v>
      </c>
      <c r="H33" s="31">
        <v>12.088185079100736</v>
      </c>
      <c r="I33" s="31">
        <v>37.972086086088467</v>
      </c>
      <c r="J33" s="31">
        <v>30.496404014157406</v>
      </c>
      <c r="K33" s="31">
        <v>0.8096935138987883</v>
      </c>
      <c r="L33" s="31">
        <v>8.4761904761904763</v>
      </c>
      <c r="M33" s="31">
        <v>98.642023869123335</v>
      </c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</row>
    <row r="34" spans="1:97" x14ac:dyDescent="0.3">
      <c r="A34" s="30">
        <v>1910</v>
      </c>
      <c r="C34" s="31">
        <v>5.2727272727272725</v>
      </c>
      <c r="D34" s="31">
        <v>58.532626604393108</v>
      </c>
      <c r="E34" s="31">
        <v>0.18624641833810887</v>
      </c>
      <c r="F34" s="31">
        <v>10.410808476293937</v>
      </c>
      <c r="G34" s="31">
        <v>8.0960009333532508</v>
      </c>
      <c r="H34" s="31">
        <v>12.111957190580195</v>
      </c>
      <c r="I34" s="31">
        <v>45.794595498686938</v>
      </c>
      <c r="J34" s="31">
        <v>34.984890721679406</v>
      </c>
      <c r="K34" s="31">
        <v>0.86380189366351057</v>
      </c>
      <c r="L34" s="31">
        <v>8.25</v>
      </c>
      <c r="M34" s="31">
        <v>140.61054101268718</v>
      </c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</row>
    <row r="35" spans="1:97" x14ac:dyDescent="0.3">
      <c r="A35" s="30">
        <v>1911</v>
      </c>
      <c r="C35" s="31">
        <v>5.1702127659574471</v>
      </c>
      <c r="D35" s="31">
        <v>60.451375390232627</v>
      </c>
      <c r="E35" s="31">
        <v>0.18961038961038962</v>
      </c>
      <c r="F35" s="31">
        <v>10.469004823439835</v>
      </c>
      <c r="G35" s="31">
        <v>8.7918101810163272</v>
      </c>
      <c r="H35" s="31">
        <v>13.253959837654421</v>
      </c>
      <c r="I35" s="31">
        <v>60.924439566287759</v>
      </c>
      <c r="J35" s="31">
        <v>35.753794037868069</v>
      </c>
      <c r="K35" s="31">
        <v>0.82932996207332488</v>
      </c>
      <c r="L35" s="31">
        <v>8.2833333333333332</v>
      </c>
      <c r="M35" s="31">
        <v>138.12502083195722</v>
      </c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</row>
    <row r="36" spans="1:97" x14ac:dyDescent="0.3">
      <c r="A36" s="30">
        <v>1912</v>
      </c>
      <c r="C36" s="31">
        <v>5.083333333333333</v>
      </c>
      <c r="D36" s="31">
        <v>68.967575281827934</v>
      </c>
      <c r="E36" s="31">
        <v>0.19955156950672645</v>
      </c>
      <c r="F36" s="31">
        <v>11.008532626105549</v>
      </c>
      <c r="G36" s="31">
        <v>10.798950636380496</v>
      </c>
      <c r="H36" s="31">
        <v>12.290086488049331</v>
      </c>
      <c r="I36" s="31">
        <v>68.872583761129135</v>
      </c>
      <c r="J36" s="31">
        <v>35.888594837301383</v>
      </c>
      <c r="K36" s="31">
        <v>0.96153846153846156</v>
      </c>
      <c r="L36" s="31">
        <v>9.5428571428571427</v>
      </c>
      <c r="M36" s="31">
        <v>137.10556000888906</v>
      </c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</row>
    <row r="37" spans="1:97" x14ac:dyDescent="0.3">
      <c r="A37" s="30">
        <v>1913</v>
      </c>
      <c r="C37" s="31">
        <v>5.3055555555555554</v>
      </c>
      <c r="D37" s="31">
        <v>74.560744914196704</v>
      </c>
      <c r="E37" s="31">
        <v>0.22601010101010102</v>
      </c>
      <c r="F37" s="31">
        <v>10.961800789155768</v>
      </c>
      <c r="G37" s="31">
        <v>9.4288127826123578</v>
      </c>
      <c r="H37" s="31">
        <v>11.723038849601229</v>
      </c>
      <c r="I37" s="31">
        <v>60.42753433667913</v>
      </c>
      <c r="J37" s="31">
        <v>35.143575252337165</v>
      </c>
      <c r="K37" s="31">
        <v>1.1690877396862289</v>
      </c>
      <c r="L37" s="31">
        <v>9.1388888888888893</v>
      </c>
      <c r="M37" s="31">
        <v>121.74574338216736</v>
      </c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</row>
    <row r="38" spans="1:97" x14ac:dyDescent="0.3"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6"/>
  <sheetViews>
    <sheetView zoomScaleNormal="100" workbookViewId="0">
      <selection activeCell="J6" sqref="J6"/>
    </sheetView>
  </sheetViews>
  <sheetFormatPr defaultColWidth="9.6640625" defaultRowHeight="14.4" x14ac:dyDescent="0.3"/>
  <cols>
    <col min="1" max="1" width="6.44140625" style="18" customWidth="1"/>
    <col min="2" max="2" width="13.88671875" style="17" customWidth="1"/>
    <col min="3" max="3" width="10.109375" style="17" customWidth="1"/>
    <col min="4" max="4" width="10.5546875" style="17" customWidth="1"/>
    <col min="5" max="5" width="9.6640625" style="17"/>
    <col min="6" max="6" width="19" style="17" customWidth="1"/>
    <col min="7" max="7" width="12.5546875" style="17" customWidth="1"/>
    <col min="8" max="8" width="10.88671875" style="17" customWidth="1"/>
    <col min="9" max="9" width="10" style="17" customWidth="1"/>
    <col min="10" max="10" width="11.44140625" style="17" customWidth="1"/>
    <col min="11" max="11" width="9.6640625" style="17"/>
    <col min="12" max="12" width="11.6640625" style="17" bestFit="1" customWidth="1"/>
    <col min="13" max="19" width="9.6640625" style="17"/>
    <col min="20" max="20" width="13.44140625" style="17" customWidth="1"/>
    <col min="21" max="21" width="9.6640625" style="17"/>
    <col min="22" max="22" width="10.6640625" style="17" customWidth="1"/>
    <col min="23" max="25" width="17.33203125" style="17" customWidth="1"/>
    <col min="26" max="30" width="13.21875" style="17" customWidth="1"/>
    <col min="31" max="31" width="10.88671875" style="17" customWidth="1"/>
    <col min="32" max="32" width="11.109375" style="17" customWidth="1"/>
    <col min="33" max="179" width="9.6640625" style="17"/>
    <col min="180" max="180" width="6.44140625" style="17" customWidth="1"/>
    <col min="181" max="181" width="13.88671875" style="17" customWidth="1"/>
    <col min="182" max="182" width="11.88671875" style="17" customWidth="1"/>
    <col min="183" max="185" width="9.6640625" style="17"/>
    <col min="186" max="186" width="15.44140625" style="17" customWidth="1"/>
    <col min="187" max="187" width="16.21875" style="17" customWidth="1"/>
    <col min="188" max="199" width="9.6640625" style="17"/>
    <col min="200" max="200" width="12" style="17" customWidth="1"/>
    <col min="201" max="201" width="12.77734375" style="17" customWidth="1"/>
    <col min="202" max="202" width="11.109375" style="17" customWidth="1"/>
    <col min="203" max="203" width="12" style="17" customWidth="1"/>
    <col min="204" max="204" width="9.6640625" style="17"/>
    <col min="205" max="205" width="15.33203125" style="17" customWidth="1"/>
    <col min="206" max="206" width="15.21875" style="17" customWidth="1"/>
    <col min="207" max="207" width="21.44140625" style="17" customWidth="1"/>
    <col min="208" max="223" width="9.6640625" style="17"/>
    <col min="224" max="225" width="13.44140625" style="17" customWidth="1"/>
    <col min="226" max="226" width="9.6640625" style="17"/>
    <col min="227" max="227" width="13.88671875" style="17" customWidth="1"/>
    <col min="228" max="228" width="10.6640625" style="17" customWidth="1"/>
    <col min="229" max="229" width="17.33203125" style="17" customWidth="1"/>
    <col min="230" max="231" width="12.6640625" style="17" customWidth="1"/>
    <col min="232" max="232" width="11.21875" style="17" customWidth="1"/>
    <col min="233" max="233" width="18.33203125" style="17" customWidth="1"/>
    <col min="234" max="234" width="12.88671875" style="17" customWidth="1"/>
    <col min="235" max="236" width="13.21875" style="17" customWidth="1"/>
    <col min="237" max="237" width="10.88671875" style="17" customWidth="1"/>
    <col min="238" max="238" width="11.109375" style="17" customWidth="1"/>
    <col min="239" max="239" width="15.21875" style="17" customWidth="1"/>
    <col min="240" max="240" width="9.6640625" style="17"/>
    <col min="241" max="241" width="11" style="17" customWidth="1"/>
    <col min="242" max="242" width="10.77734375" style="17" customWidth="1"/>
    <col min="243" max="243" width="11.44140625" style="17" customWidth="1"/>
    <col min="244" max="244" width="4" style="17" customWidth="1"/>
    <col min="245" max="256" width="9.6640625" style="17"/>
  </cols>
  <sheetData>
    <row r="1" spans="1:256" x14ac:dyDescent="0.3">
      <c r="A1" s="16" t="s">
        <v>36</v>
      </c>
    </row>
    <row r="2" spans="1:256" x14ac:dyDescent="0.3">
      <c r="C2" s="19" t="s">
        <v>37</v>
      </c>
      <c r="AV2" s="19"/>
    </row>
    <row r="3" spans="1:256" x14ac:dyDescent="0.3">
      <c r="A3" s="20"/>
      <c r="B3" s="21" t="s">
        <v>38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</row>
    <row r="4" spans="1:256" x14ac:dyDescent="0.3">
      <c r="A4" s="20"/>
      <c r="B4" s="23" t="s">
        <v>39</v>
      </c>
      <c r="C4" s="22" t="s">
        <v>114</v>
      </c>
      <c r="D4" s="22" t="s">
        <v>40</v>
      </c>
      <c r="E4" s="22" t="s">
        <v>115</v>
      </c>
      <c r="F4" s="22" t="s">
        <v>40</v>
      </c>
      <c r="G4" s="22" t="s">
        <v>40</v>
      </c>
      <c r="H4" s="22" t="s">
        <v>40</v>
      </c>
      <c r="I4" s="22" t="s">
        <v>40</v>
      </c>
      <c r="J4" s="22" t="s">
        <v>40</v>
      </c>
      <c r="K4" s="22" t="s">
        <v>40</v>
      </c>
      <c r="L4" s="22" t="s">
        <v>40</v>
      </c>
      <c r="M4" s="22" t="s">
        <v>40</v>
      </c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</row>
    <row r="5" spans="1:256" x14ac:dyDescent="0.3">
      <c r="A5" s="20"/>
      <c r="B5" s="21" t="s">
        <v>41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</row>
    <row r="6" spans="1:256" s="5" customFormat="1" ht="21.6" x14ac:dyDescent="0.3">
      <c r="A6" s="33"/>
      <c r="B6" s="21" t="s">
        <v>43</v>
      </c>
      <c r="C6" s="23" t="s">
        <v>10</v>
      </c>
      <c r="D6" s="23" t="s">
        <v>5</v>
      </c>
      <c r="E6" s="23" t="s">
        <v>119</v>
      </c>
      <c r="F6" s="23" t="s">
        <v>107</v>
      </c>
      <c r="G6" s="23" t="s">
        <v>11</v>
      </c>
      <c r="H6" s="23" t="s">
        <v>108</v>
      </c>
      <c r="I6" s="23" t="s">
        <v>12</v>
      </c>
      <c r="J6" s="23" t="s">
        <v>120</v>
      </c>
      <c r="K6" s="23" t="s">
        <v>121</v>
      </c>
      <c r="L6" s="23" t="s">
        <v>122</v>
      </c>
      <c r="M6" s="23" t="s">
        <v>13</v>
      </c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4"/>
      <c r="IA6" s="34"/>
      <c r="IB6" s="34"/>
      <c r="IC6" s="34"/>
      <c r="ID6" s="34"/>
      <c r="IE6" s="34"/>
      <c r="IF6" s="34"/>
      <c r="IG6" s="34"/>
      <c r="IH6" s="34"/>
      <c r="II6" s="34"/>
      <c r="IJ6" s="34"/>
      <c r="IK6" s="34"/>
      <c r="IL6" s="34"/>
      <c r="IM6" s="34"/>
      <c r="IN6" s="34"/>
      <c r="IO6" s="34"/>
      <c r="IP6" s="34"/>
      <c r="IQ6" s="34"/>
      <c r="IR6" s="34"/>
      <c r="IS6" s="34"/>
      <c r="IT6" s="34"/>
      <c r="IU6" s="34"/>
      <c r="IV6" s="34"/>
    </row>
    <row r="7" spans="1:256" x14ac:dyDescent="0.3">
      <c r="A7" s="27" t="s">
        <v>44</v>
      </c>
      <c r="B7" s="28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</row>
    <row r="8" spans="1:256" x14ac:dyDescent="0.3">
      <c r="A8" s="30">
        <v>1885</v>
      </c>
      <c r="B8" s="28"/>
      <c r="C8" s="29"/>
      <c r="D8" s="31">
        <v>13.018554625237362</v>
      </c>
      <c r="E8" s="31">
        <v>5.8086621595533119</v>
      </c>
      <c r="F8" s="31">
        <v>5</v>
      </c>
      <c r="G8" s="31">
        <v>3.1428571428571428</v>
      </c>
      <c r="H8" s="31">
        <v>13.172974312493501</v>
      </c>
      <c r="I8" s="31">
        <v>20.263067863107779</v>
      </c>
      <c r="J8" s="31"/>
      <c r="K8" s="31">
        <v>54.647673137399124</v>
      </c>
      <c r="L8" s="31">
        <v>44.34816411504805</v>
      </c>
      <c r="M8" s="31">
        <v>491.63618571088693</v>
      </c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</row>
    <row r="9" spans="1:256" x14ac:dyDescent="0.3">
      <c r="A9" s="30">
        <v>1886</v>
      </c>
      <c r="B9" s="28"/>
      <c r="C9" s="31"/>
      <c r="D9" s="31">
        <v>11.55081818604566</v>
      </c>
      <c r="E9" s="31">
        <v>4.7013799485363759</v>
      </c>
      <c r="F9" s="31">
        <v>3</v>
      </c>
      <c r="G9" s="31">
        <v>3.1</v>
      </c>
      <c r="H9" s="31">
        <v>12.032882723655129</v>
      </c>
      <c r="I9" s="31">
        <v>18.651232919451477</v>
      </c>
      <c r="J9" s="31"/>
      <c r="K9" s="31">
        <v>52.956802513414331</v>
      </c>
      <c r="L9" s="31">
        <v>36.785066226530432</v>
      </c>
      <c r="M9" s="31">
        <v>584.22766735310393</v>
      </c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</row>
    <row r="10" spans="1:256" x14ac:dyDescent="0.3">
      <c r="A10" s="30">
        <v>1887</v>
      </c>
      <c r="B10" s="29"/>
      <c r="C10" s="31"/>
      <c r="D10" s="31">
        <v>13.003863199255168</v>
      </c>
      <c r="E10" s="31">
        <v>4.6707738494497866</v>
      </c>
      <c r="F10" s="31">
        <v>3.3333333333333335</v>
      </c>
      <c r="G10" s="31">
        <v>2.625</v>
      </c>
      <c r="H10" s="31">
        <v>11.156106782812158</v>
      </c>
      <c r="I10" s="31">
        <v>16.167228302038957</v>
      </c>
      <c r="J10" s="31"/>
      <c r="K10" s="31">
        <v>55.619556428535759</v>
      </c>
      <c r="L10" s="31">
        <v>43.317411890430499</v>
      </c>
      <c r="M10" s="31">
        <v>693.1180954104907</v>
      </c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</row>
    <row r="11" spans="1:256" x14ac:dyDescent="0.3">
      <c r="A11" s="30">
        <v>1888</v>
      </c>
      <c r="B11" s="29"/>
      <c r="C11" s="31"/>
      <c r="D11" s="31">
        <v>12.29135520564628</v>
      </c>
      <c r="E11" s="31">
        <v>5.2879412293362318</v>
      </c>
      <c r="F11" s="31">
        <v>3.3333333333333335</v>
      </c>
      <c r="G11" s="31">
        <v>3.1304347826086958</v>
      </c>
      <c r="H11" s="31">
        <v>12.977666242574502</v>
      </c>
      <c r="I11" s="31">
        <v>15.938009680562086</v>
      </c>
      <c r="J11" s="31"/>
      <c r="K11" s="31">
        <v>57.318854820327587</v>
      </c>
      <c r="L11" s="31">
        <v>42.549307432403111</v>
      </c>
      <c r="M11" s="31">
        <v>689.68114617705032</v>
      </c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</row>
    <row r="12" spans="1:256" x14ac:dyDescent="0.3">
      <c r="A12" s="30">
        <v>1889</v>
      </c>
      <c r="B12" s="29"/>
      <c r="C12" s="31"/>
      <c r="D12" s="31">
        <v>13.28051739023832</v>
      </c>
      <c r="E12" s="31">
        <v>5.8021024500830567</v>
      </c>
      <c r="F12" s="31">
        <v>4</v>
      </c>
      <c r="G12" s="31">
        <v>2.9545454545454546</v>
      </c>
      <c r="H12" s="31">
        <v>15.32598604560105</v>
      </c>
      <c r="I12" s="31">
        <v>13.235095714194216</v>
      </c>
      <c r="J12" s="31"/>
      <c r="K12" s="31">
        <v>60.297344297886397</v>
      </c>
      <c r="L12" s="31">
        <v>47.380482146230555</v>
      </c>
      <c r="M12" s="31">
        <v>671.42360956929315</v>
      </c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</row>
    <row r="13" spans="1:256" x14ac:dyDescent="0.3">
      <c r="A13" s="30">
        <v>1890</v>
      </c>
      <c r="C13" s="31"/>
      <c r="D13" s="31">
        <v>9.8430094578583898</v>
      </c>
      <c r="E13" s="31">
        <v>4.583185436919778</v>
      </c>
      <c r="F13" s="31">
        <v>3</v>
      </c>
      <c r="G13" s="31">
        <v>2.4333333333333331</v>
      </c>
      <c r="H13" s="31">
        <v>12.813999691556822</v>
      </c>
      <c r="I13" s="31">
        <v>12.290904642772173</v>
      </c>
      <c r="J13" s="31"/>
      <c r="K13" s="31">
        <v>56.211399409913305</v>
      </c>
      <c r="L13" s="31">
        <v>46.263359285394458</v>
      </c>
      <c r="M13" s="31">
        <v>650.27079496693307</v>
      </c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</row>
    <row r="14" spans="1:256" x14ac:dyDescent="0.3">
      <c r="A14" s="30">
        <v>1891</v>
      </c>
      <c r="C14" s="31"/>
      <c r="D14" s="31">
        <v>11.38783692929327</v>
      </c>
      <c r="E14" s="31">
        <v>4.6532985796745896</v>
      </c>
      <c r="F14" s="31">
        <v>3.6666666666666665</v>
      </c>
      <c r="G14" s="31">
        <v>3.2592592592592591</v>
      </c>
      <c r="H14" s="31">
        <v>12.470987300120646</v>
      </c>
      <c r="I14" s="31">
        <v>13.152726435415314</v>
      </c>
      <c r="J14" s="31"/>
      <c r="K14" s="31">
        <v>47.68625722094702</v>
      </c>
      <c r="L14" s="31">
        <v>45.213513247082801</v>
      </c>
      <c r="M14" s="31">
        <v>751.45225329837649</v>
      </c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</row>
    <row r="15" spans="1:256" x14ac:dyDescent="0.3">
      <c r="A15" s="30">
        <v>1892</v>
      </c>
      <c r="C15" s="31"/>
      <c r="D15" s="31">
        <v>11.546959108055505</v>
      </c>
      <c r="E15" s="31">
        <v>2.5450919709365585</v>
      </c>
      <c r="F15" s="31">
        <v>3.5</v>
      </c>
      <c r="G15" s="31">
        <v>3</v>
      </c>
      <c r="H15" s="31">
        <v>12.941768100250453</v>
      </c>
      <c r="I15" s="31">
        <v>11.798372944883306</v>
      </c>
      <c r="J15" s="31"/>
      <c r="K15" s="31">
        <v>39.306124845077122</v>
      </c>
      <c r="L15" s="31">
        <v>45.335480292150024</v>
      </c>
      <c r="M15" s="31">
        <v>886.33984686317353</v>
      </c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</row>
    <row r="16" spans="1:256" x14ac:dyDescent="0.3">
      <c r="A16" s="30">
        <v>1893</v>
      </c>
      <c r="C16" s="31"/>
      <c r="D16" s="31">
        <v>11.719678113337434</v>
      </c>
      <c r="E16" s="31">
        <v>5.2617701931998084</v>
      </c>
      <c r="F16" s="31">
        <v>3.4166666666666665</v>
      </c>
      <c r="G16" s="31">
        <v>3.1739130434782608</v>
      </c>
      <c r="H16" s="31">
        <v>14.029586796951152</v>
      </c>
      <c r="I16" s="31">
        <v>12.210020291761083</v>
      </c>
      <c r="J16" s="31"/>
      <c r="K16" s="31">
        <v>43.039231056893968</v>
      </c>
      <c r="L16" s="31">
        <v>46.271641008083471</v>
      </c>
      <c r="M16" s="31">
        <v>813.82494819132251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</row>
    <row r="17" spans="1:83" x14ac:dyDescent="0.3">
      <c r="A17" s="30">
        <v>1894</v>
      </c>
      <c r="C17" s="31"/>
      <c r="D17" s="31">
        <v>10.618399656546917</v>
      </c>
      <c r="E17" s="31">
        <v>4.2804475262874142</v>
      </c>
      <c r="F17" s="31">
        <v>3.3333333333333335</v>
      </c>
      <c r="G17" s="31">
        <v>2.7758620689655173</v>
      </c>
      <c r="H17" s="31">
        <v>11.332664213895786</v>
      </c>
      <c r="I17" s="31">
        <v>11.690930218090129</v>
      </c>
      <c r="J17" s="31"/>
      <c r="K17" s="31">
        <v>34.242748363195375</v>
      </c>
      <c r="L17" s="31">
        <v>41.862926714609429</v>
      </c>
      <c r="M17" s="31">
        <v>821.67369472723885</v>
      </c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</row>
    <row r="18" spans="1:83" x14ac:dyDescent="0.3">
      <c r="A18" s="30">
        <v>1895</v>
      </c>
      <c r="C18" s="31"/>
      <c r="D18" s="31">
        <v>9.7868856332431804</v>
      </c>
      <c r="E18" s="31">
        <v>3.4304180655621543</v>
      </c>
      <c r="F18" s="31">
        <v>2.4117647058823528</v>
      </c>
      <c r="G18" s="31">
        <v>3.0576923076923075</v>
      </c>
      <c r="H18" s="31">
        <v>8.7148797629066301</v>
      </c>
      <c r="I18" s="31">
        <v>11.386746140315369</v>
      </c>
      <c r="J18" s="31"/>
      <c r="K18" s="31">
        <v>40.65464271903091</v>
      </c>
      <c r="L18" s="31">
        <v>41.87445583841302</v>
      </c>
      <c r="M18" s="31">
        <v>812.83849370866642</v>
      </c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</row>
    <row r="19" spans="1:83" x14ac:dyDescent="0.3">
      <c r="A19" s="30">
        <v>1896</v>
      </c>
      <c r="C19" s="31">
        <v>8.2901554404145078E-4</v>
      </c>
      <c r="D19" s="31">
        <v>9.5969882814389766</v>
      </c>
      <c r="E19" s="31">
        <v>3.321679134799385</v>
      </c>
      <c r="F19" s="31">
        <v>2.1538461538461537</v>
      </c>
      <c r="G19" s="31">
        <v>2.3888888888888888</v>
      </c>
      <c r="H19" s="31">
        <v>10.561256703519332</v>
      </c>
      <c r="I19" s="31">
        <v>12.928755981518833</v>
      </c>
      <c r="J19" s="31"/>
      <c r="K19" s="31">
        <v>43.660606141102107</v>
      </c>
      <c r="L19" s="31">
        <v>40.927769424269485</v>
      </c>
      <c r="M19" s="31">
        <v>811.29317337842178</v>
      </c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</row>
    <row r="20" spans="1:83" x14ac:dyDescent="0.3">
      <c r="A20" s="30">
        <v>1897</v>
      </c>
      <c r="C20" s="31">
        <v>8.7783467446964157E-4</v>
      </c>
      <c r="D20" s="31">
        <v>9.5046596551527873</v>
      </c>
      <c r="E20" s="31">
        <v>3.3737332875209769</v>
      </c>
      <c r="F20" s="31">
        <v>2.161290322580645</v>
      </c>
      <c r="G20" s="31">
        <v>3.0217391304347827</v>
      </c>
      <c r="H20" s="31">
        <v>8.8480444655200134</v>
      </c>
      <c r="I20" s="31">
        <v>12.826576771777873</v>
      </c>
      <c r="J20" s="31"/>
      <c r="K20" s="31">
        <v>35.250982038951086</v>
      </c>
      <c r="L20" s="31">
        <v>41.043988243739335</v>
      </c>
      <c r="M20" s="31">
        <v>812.13534622275927</v>
      </c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</row>
    <row r="21" spans="1:83" x14ac:dyDescent="0.3">
      <c r="A21" s="30">
        <v>1898</v>
      </c>
      <c r="C21" s="31">
        <v>9.7192842033045571E-4</v>
      </c>
      <c r="D21" s="31">
        <v>11.295698912015931</v>
      </c>
      <c r="E21" s="31">
        <v>3.4865128035809771</v>
      </c>
      <c r="F21" s="31">
        <v>2.125</v>
      </c>
      <c r="G21" s="31">
        <v>2.9836065573770494</v>
      </c>
      <c r="H21" s="31">
        <v>9.5825345559524475</v>
      </c>
      <c r="I21" s="31">
        <v>12.353168597396145</v>
      </c>
      <c r="J21" s="31"/>
      <c r="K21" s="31">
        <v>31.898897786377155</v>
      </c>
      <c r="L21" s="31">
        <v>40.790252877715922</v>
      </c>
      <c r="M21" s="31">
        <v>813.45242006343119</v>
      </c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</row>
    <row r="22" spans="1:83" x14ac:dyDescent="0.3">
      <c r="A22" s="30">
        <v>1899</v>
      </c>
      <c r="C22" s="31">
        <v>1.0814617338598125E-3</v>
      </c>
      <c r="D22" s="31">
        <v>11.542253846074052</v>
      </c>
      <c r="E22" s="31">
        <v>4.330830573237253</v>
      </c>
      <c r="F22" s="31">
        <v>2.1666666666666665</v>
      </c>
      <c r="G22" s="31">
        <v>2.9740259740259742</v>
      </c>
      <c r="H22" s="31">
        <v>10.477488310139508</v>
      </c>
      <c r="I22" s="31">
        <v>15.291694070606182</v>
      </c>
      <c r="J22" s="31"/>
      <c r="K22" s="31">
        <v>39.270718770106342</v>
      </c>
      <c r="L22" s="31">
        <v>43.762372086374832</v>
      </c>
      <c r="M22" s="31">
        <v>812.83849370866642</v>
      </c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</row>
    <row r="23" spans="1:83" x14ac:dyDescent="0.3">
      <c r="A23" s="30">
        <v>1900</v>
      </c>
      <c r="C23" s="31">
        <v>1.3264478242392243E-3</v>
      </c>
      <c r="D23" s="31">
        <v>11.504870537543148</v>
      </c>
      <c r="E23" s="31">
        <v>4.9823482212722157</v>
      </c>
      <c r="F23" s="31">
        <v>2.1276595744680851</v>
      </c>
      <c r="G23" s="31">
        <v>2.013157894736842</v>
      </c>
      <c r="H23" s="31">
        <v>10.892510850197096</v>
      </c>
      <c r="I23" s="31">
        <v>16.23821191769596</v>
      </c>
      <c r="J23" s="31"/>
      <c r="K23" s="31">
        <v>54.335247922725642</v>
      </c>
      <c r="L23" s="31">
        <v>40.220566371069729</v>
      </c>
      <c r="M23" s="31">
        <v>813.74770902601392</v>
      </c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</row>
    <row r="24" spans="1:83" x14ac:dyDescent="0.3">
      <c r="A24" s="30">
        <v>1901</v>
      </c>
      <c r="C24" s="31">
        <v>1.2822339364581849E-3</v>
      </c>
      <c r="D24" s="31">
        <v>11.716422014942724</v>
      </c>
      <c r="E24" s="31">
        <v>4.8855437884015833</v>
      </c>
      <c r="F24" s="31">
        <v>2.7346938775510203</v>
      </c>
      <c r="G24" s="31">
        <v>2</v>
      </c>
      <c r="H24" s="31">
        <v>11.161969302706314</v>
      </c>
      <c r="I24" s="31">
        <v>16.934135285597215</v>
      </c>
      <c r="J24" s="31"/>
      <c r="K24" s="31">
        <v>43.704664865815218</v>
      </c>
      <c r="L24" s="31">
        <v>39.796254281942048</v>
      </c>
      <c r="M24" s="31">
        <v>809.78270989773148</v>
      </c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</row>
    <row r="25" spans="1:83" x14ac:dyDescent="0.3">
      <c r="A25" s="30">
        <v>1902</v>
      </c>
      <c r="C25" s="31">
        <v>1.1691054457685925E-3</v>
      </c>
      <c r="D25" s="31">
        <v>12.162874386076629</v>
      </c>
      <c r="E25" s="31">
        <v>4.9641926667115248</v>
      </c>
      <c r="F25" s="31">
        <v>3.2372881355932202</v>
      </c>
      <c r="G25" s="31">
        <v>2.02</v>
      </c>
      <c r="H25" s="31">
        <v>8.2306081812381748</v>
      </c>
      <c r="I25" s="31">
        <v>18.242862368559059</v>
      </c>
      <c r="J25" s="31"/>
      <c r="K25" s="31">
        <v>47.20870742873965</v>
      </c>
      <c r="L25" s="31">
        <v>40.851419142574727</v>
      </c>
      <c r="M25" s="31">
        <v>809.07535253408923</v>
      </c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</row>
    <row r="26" spans="1:83" x14ac:dyDescent="0.3">
      <c r="A26" s="30">
        <v>1903</v>
      </c>
      <c r="C26" s="31">
        <v>1.2424546762887878E-3</v>
      </c>
      <c r="D26" s="31">
        <v>10.171687267500491</v>
      </c>
      <c r="E26" s="31">
        <v>4.5750662673088813</v>
      </c>
      <c r="F26" s="31">
        <v>2.943661971830986</v>
      </c>
      <c r="G26" s="31">
        <v>2.5810810810810811</v>
      </c>
      <c r="H26" s="31">
        <v>8.6004786826040611</v>
      </c>
      <c r="I26" s="31">
        <v>20.457344640318784</v>
      </c>
      <c r="J26" s="31"/>
      <c r="K26" s="31">
        <v>63.434575507442212</v>
      </c>
      <c r="L26" s="31">
        <v>58.725716861979343</v>
      </c>
      <c r="M26" s="31">
        <v>809.39426280312114</v>
      </c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</row>
    <row r="27" spans="1:83" x14ac:dyDescent="0.3">
      <c r="A27" s="30">
        <v>1904</v>
      </c>
      <c r="C27" s="31">
        <v>1.3531255861311325E-3</v>
      </c>
      <c r="D27" s="31">
        <v>9.9977723275955022</v>
      </c>
      <c r="E27" s="31">
        <v>4.3496497827091485</v>
      </c>
      <c r="F27" s="31">
        <v>3.0684931506849313</v>
      </c>
      <c r="G27" s="31">
        <v>3.3544303797468356</v>
      </c>
      <c r="H27" s="31">
        <v>10.575998431926488</v>
      </c>
      <c r="I27" s="31">
        <v>20.57639343361673</v>
      </c>
      <c r="J27" s="31"/>
      <c r="K27" s="31">
        <v>63.882777679154522</v>
      </c>
      <c r="L27" s="31">
        <v>68.590785355608901</v>
      </c>
      <c r="M27" s="31">
        <v>811.19970642296335</v>
      </c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</row>
    <row r="28" spans="1:83" x14ac:dyDescent="0.3">
      <c r="A28" s="30">
        <v>1905</v>
      </c>
      <c r="C28" s="31">
        <v>1.4048071816484212E-3</v>
      </c>
      <c r="D28" s="31">
        <v>10.612238258327407</v>
      </c>
      <c r="E28" s="31">
        <v>4.1194710984252634</v>
      </c>
      <c r="F28" s="31">
        <v>3.2089552238805972</v>
      </c>
      <c r="G28" s="31">
        <v>3.5089285714285716</v>
      </c>
      <c r="H28" s="31">
        <v>13.211300811180092</v>
      </c>
      <c r="I28" s="31">
        <v>20.290901747535127</v>
      </c>
      <c r="J28" s="31"/>
      <c r="K28" s="31">
        <v>54.76531048301451</v>
      </c>
      <c r="L28" s="31">
        <v>75.850814300070866</v>
      </c>
      <c r="M28" s="31">
        <v>800.69794721657388</v>
      </c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</row>
    <row r="29" spans="1:83" x14ac:dyDescent="0.3">
      <c r="A29" s="30">
        <v>1906</v>
      </c>
      <c r="C29" s="31">
        <v>1.6964614375110029E-3</v>
      </c>
      <c r="D29" s="31">
        <v>9.610968542479176</v>
      </c>
      <c r="E29" s="31">
        <v>4.9466340547215006</v>
      </c>
      <c r="F29" s="31">
        <v>3.2162162162162162</v>
      </c>
      <c r="G29" s="31">
        <v>2.6790123456790123</v>
      </c>
      <c r="H29" s="31">
        <v>9.1766580627684977</v>
      </c>
      <c r="I29" s="31">
        <v>20.043437819068025</v>
      </c>
      <c r="J29" s="31"/>
      <c r="K29" s="31">
        <v>69.320794141212701</v>
      </c>
      <c r="L29" s="31">
        <v>56.86836476506528</v>
      </c>
      <c r="M29" s="31">
        <v>802.5058009920308</v>
      </c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</row>
    <row r="30" spans="1:83" x14ac:dyDescent="0.3">
      <c r="A30" s="30">
        <v>1907</v>
      </c>
      <c r="C30" s="31">
        <v>1.4925373134328358E-3</v>
      </c>
      <c r="D30" s="31">
        <v>11.111097271230252</v>
      </c>
      <c r="E30" s="31">
        <v>5.4607094074823772</v>
      </c>
      <c r="F30" s="31">
        <v>3.1969696969696968</v>
      </c>
      <c r="G30" s="31">
        <v>2.5076923076923077</v>
      </c>
      <c r="H30" s="31">
        <v>9.0023420340100149</v>
      </c>
      <c r="I30" s="31">
        <v>20.595569941942561</v>
      </c>
      <c r="J30" s="31"/>
      <c r="K30" s="31">
        <v>77.805730256912426</v>
      </c>
      <c r="L30" s="31">
        <v>56.903071718969649</v>
      </c>
      <c r="M30" s="31">
        <v>813.66454908845162</v>
      </c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</row>
    <row r="31" spans="1:83" x14ac:dyDescent="0.3">
      <c r="A31" s="30">
        <v>1908</v>
      </c>
      <c r="C31" s="31">
        <v>1.5090896329051731E-3</v>
      </c>
      <c r="D31" s="31">
        <v>11.971486965501166</v>
      </c>
      <c r="E31" s="31">
        <v>5.5309838115116614</v>
      </c>
      <c r="F31" s="31">
        <v>3.2238805970149254</v>
      </c>
      <c r="G31" s="31">
        <v>2.4874999999999998</v>
      </c>
      <c r="H31" s="31">
        <v>12.963104326815934</v>
      </c>
      <c r="I31" s="31">
        <v>19.941131270890178</v>
      </c>
      <c r="J31" s="31"/>
      <c r="K31" s="31">
        <v>60.89100685470364</v>
      </c>
      <c r="L31" s="31">
        <v>45.990442854429993</v>
      </c>
      <c r="M31" s="31">
        <v>813.28412884776105</v>
      </c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</row>
    <row r="32" spans="1:83" x14ac:dyDescent="0.3">
      <c r="A32" s="30">
        <v>1909</v>
      </c>
      <c r="C32" s="31">
        <v>1.498795086303168E-3</v>
      </c>
      <c r="D32" s="31">
        <v>11.69078376475707</v>
      </c>
      <c r="E32" s="31">
        <v>6.1604159007941037</v>
      </c>
      <c r="F32" s="31">
        <v>3.1842105263157894</v>
      </c>
      <c r="G32" s="31">
        <v>3.5135135135135136</v>
      </c>
      <c r="H32" s="31">
        <v>13.681884138032189</v>
      </c>
      <c r="I32" s="31">
        <v>20.519077574470163</v>
      </c>
      <c r="J32" s="31"/>
      <c r="K32" s="31">
        <v>69.868474957718519</v>
      </c>
      <c r="L32" s="31">
        <v>37.069748883894405</v>
      </c>
      <c r="M32" s="31">
        <v>813.72781372366489</v>
      </c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</row>
    <row r="33" spans="1:56" x14ac:dyDescent="0.3">
      <c r="A33" s="30">
        <v>1910</v>
      </c>
      <c r="C33" s="31">
        <v>1.4950722418907282E-3</v>
      </c>
      <c r="D33" s="31">
        <v>10.148500302945131</v>
      </c>
      <c r="E33" s="31">
        <v>6.765903095652507</v>
      </c>
      <c r="F33" s="31">
        <v>4.564516129032258</v>
      </c>
      <c r="G33" s="31">
        <v>2.912087912087912</v>
      </c>
      <c r="H33" s="31">
        <v>16.949002831941026</v>
      </c>
      <c r="I33" s="31">
        <v>20.645389898260756</v>
      </c>
      <c r="J33" s="31">
        <v>0.5</v>
      </c>
      <c r="K33" s="31">
        <v>91.235410860171584</v>
      </c>
      <c r="L33" s="31">
        <v>54.394495159797117</v>
      </c>
      <c r="M33" s="31">
        <v>812.40978142295501</v>
      </c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</row>
    <row r="34" spans="1:56" x14ac:dyDescent="0.3">
      <c r="A34" s="30">
        <v>1911</v>
      </c>
      <c r="C34" s="31">
        <v>1.1987805508189946E-3</v>
      </c>
      <c r="D34" s="31">
        <v>9.8340454945261424</v>
      </c>
      <c r="E34" s="31">
        <v>6.6669653982545674</v>
      </c>
      <c r="F34" s="31">
        <v>4.1882352941176473</v>
      </c>
      <c r="G34" s="31">
        <v>3.3404255319148937</v>
      </c>
      <c r="H34" s="31">
        <v>17.11753747280585</v>
      </c>
      <c r="I34" s="31">
        <v>20.191735237198589</v>
      </c>
      <c r="J34" s="31">
        <v>0.8</v>
      </c>
      <c r="K34" s="31">
        <v>78.317917273705788</v>
      </c>
      <c r="L34" s="31">
        <v>54.29705685660506</v>
      </c>
      <c r="M34" s="31">
        <v>812.43926065674657</v>
      </c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</row>
    <row r="35" spans="1:56" x14ac:dyDescent="0.3">
      <c r="A35" s="30">
        <v>1912</v>
      </c>
      <c r="C35" s="31">
        <v>1.2034494451499658E-3</v>
      </c>
      <c r="D35" s="31">
        <v>11.477116588440719</v>
      </c>
      <c r="E35" s="31">
        <v>6.9762495070784762</v>
      </c>
      <c r="F35" s="31">
        <v>4.4938271604938276</v>
      </c>
      <c r="G35" s="31">
        <v>3.1557377049180326</v>
      </c>
      <c r="H35" s="31">
        <v>18.442227792190579</v>
      </c>
      <c r="I35" s="31">
        <v>20.145781632865656</v>
      </c>
      <c r="J35" s="31">
        <v>0.84615384615384615</v>
      </c>
      <c r="K35" s="31">
        <v>74.945129538380669</v>
      </c>
      <c r="L35" s="31">
        <v>60.585469350230511</v>
      </c>
      <c r="M35" s="31">
        <v>813.99309384177525</v>
      </c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</row>
    <row r="36" spans="1:56" x14ac:dyDescent="0.3">
      <c r="A36" s="30">
        <v>1913</v>
      </c>
      <c r="C36" s="31">
        <v>1.6961587389194392E-3</v>
      </c>
      <c r="D36" s="31">
        <v>12.039302840435631</v>
      </c>
      <c r="E36" s="31">
        <v>7.6556765259500663</v>
      </c>
      <c r="F36" s="31">
        <v>4.6984126984126986</v>
      </c>
      <c r="G36" s="31">
        <v>2.6960784313725492</v>
      </c>
      <c r="H36" s="31">
        <v>15.637600088394857</v>
      </c>
      <c r="I36" s="31">
        <v>23.71011392080873</v>
      </c>
      <c r="J36" s="31">
        <v>1</v>
      </c>
      <c r="K36" s="31">
        <v>82.744484208136484</v>
      </c>
      <c r="L36" s="31">
        <v>61.619562659410853</v>
      </c>
      <c r="M36" s="31">
        <v>812.42713819565597</v>
      </c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</row>
    <row r="37" spans="1:56" x14ac:dyDescent="0.3"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</row>
    <row r="38" spans="1:56" x14ac:dyDescent="0.3"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</row>
    <row r="39" spans="1:56" x14ac:dyDescent="0.3"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</row>
    <row r="40" spans="1:56" x14ac:dyDescent="0.3"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</row>
    <row r="41" spans="1:56" x14ac:dyDescent="0.3"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</row>
    <row r="42" spans="1:56" x14ac:dyDescent="0.3"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</row>
    <row r="43" spans="1:56" x14ac:dyDescent="0.3"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</row>
    <row r="44" spans="1:56" x14ac:dyDescent="0.3"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</row>
    <row r="45" spans="1:56" x14ac:dyDescent="0.3"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</row>
    <row r="46" spans="1:56" x14ac:dyDescent="0.3"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</row>
    <row r="47" spans="1:56" x14ac:dyDescent="0.3"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</row>
    <row r="48" spans="1:56" x14ac:dyDescent="0.3"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</row>
    <row r="49" spans="3:56" x14ac:dyDescent="0.3"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</row>
    <row r="50" spans="3:56" x14ac:dyDescent="0.3"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</row>
    <row r="51" spans="3:56" x14ac:dyDescent="0.3"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</row>
    <row r="52" spans="3:56" x14ac:dyDescent="0.3"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</row>
    <row r="53" spans="3:56" x14ac:dyDescent="0.3"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</row>
    <row r="54" spans="3:56" x14ac:dyDescent="0.3"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</row>
    <row r="55" spans="3:56" x14ac:dyDescent="0.3"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</row>
    <row r="56" spans="3:56" x14ac:dyDescent="0.3"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</row>
    <row r="57" spans="3:56" x14ac:dyDescent="0.3"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</row>
    <row r="58" spans="3:56" x14ac:dyDescent="0.3"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</row>
    <row r="59" spans="3:56" x14ac:dyDescent="0.3"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</row>
    <row r="60" spans="3:56" x14ac:dyDescent="0.3"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</row>
    <row r="61" spans="3:56" x14ac:dyDescent="0.3"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</row>
    <row r="62" spans="3:56" x14ac:dyDescent="0.3"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</row>
    <row r="63" spans="3:56" x14ac:dyDescent="0.3"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</row>
    <row r="64" spans="3:56" x14ac:dyDescent="0.3"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</row>
    <row r="65" spans="3:56" x14ac:dyDescent="0.3"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</row>
    <row r="66" spans="3:56" x14ac:dyDescent="0.3"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</row>
    <row r="67" spans="3:56" x14ac:dyDescent="0.3"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</row>
    <row r="68" spans="3:56" x14ac:dyDescent="0.3"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</row>
    <row r="69" spans="3:56" x14ac:dyDescent="0.3"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</row>
    <row r="70" spans="3:56" x14ac:dyDescent="0.3"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</row>
    <row r="71" spans="3:56" x14ac:dyDescent="0.3"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</row>
    <row r="72" spans="3:56" x14ac:dyDescent="0.3"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</row>
    <row r="73" spans="3:56" x14ac:dyDescent="0.3"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</row>
    <row r="74" spans="3:56" x14ac:dyDescent="0.3"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</row>
    <row r="75" spans="3:56" x14ac:dyDescent="0.3"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</row>
    <row r="76" spans="3:56" x14ac:dyDescent="0.3"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5"/>
  <sheetViews>
    <sheetView zoomScale="70" zoomScaleNormal="7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H44" sqref="H44"/>
    </sheetView>
  </sheetViews>
  <sheetFormatPr defaultRowHeight="14.4" x14ac:dyDescent="0.3"/>
  <cols>
    <col min="1" max="1" width="41.5546875" customWidth="1"/>
    <col min="2" max="60" width="14.6640625" customWidth="1"/>
  </cols>
  <sheetData>
    <row r="1" spans="1:60" s="7" customFormat="1" x14ac:dyDescent="0.3">
      <c r="A1" s="2"/>
      <c r="C1" s="58" t="s">
        <v>72</v>
      </c>
      <c r="D1" s="58"/>
      <c r="E1" s="58" t="s">
        <v>73</v>
      </c>
      <c r="F1" s="58"/>
      <c r="G1" s="58" t="s">
        <v>74</v>
      </c>
      <c r="H1" s="58"/>
      <c r="I1" s="58" t="s">
        <v>75</v>
      </c>
      <c r="J1" s="58"/>
      <c r="K1" s="58" t="s">
        <v>76</v>
      </c>
      <c r="L1" s="58"/>
      <c r="M1" s="58" t="s">
        <v>77</v>
      </c>
      <c r="N1" s="58"/>
      <c r="O1" s="58" t="s">
        <v>78</v>
      </c>
      <c r="P1" s="58"/>
      <c r="Q1" s="58" t="s">
        <v>79</v>
      </c>
      <c r="R1" s="58"/>
      <c r="S1" s="58" t="s">
        <v>80</v>
      </c>
      <c r="T1" s="58"/>
      <c r="U1" s="58" t="s">
        <v>81</v>
      </c>
      <c r="V1" s="58"/>
      <c r="W1" s="58" t="s">
        <v>82</v>
      </c>
      <c r="X1" s="58"/>
      <c r="Y1" s="58" t="s">
        <v>83</v>
      </c>
      <c r="Z1" s="58"/>
      <c r="AA1" s="58" t="s">
        <v>84</v>
      </c>
      <c r="AB1" s="58"/>
      <c r="AC1" s="58" t="s">
        <v>85</v>
      </c>
      <c r="AD1" s="58"/>
      <c r="AE1" s="58" t="s">
        <v>86</v>
      </c>
      <c r="AF1" s="58"/>
      <c r="AG1" s="58" t="s">
        <v>87</v>
      </c>
      <c r="AH1" s="58"/>
      <c r="AI1" s="58" t="s">
        <v>88</v>
      </c>
      <c r="AJ1" s="58"/>
      <c r="AK1" s="58" t="s">
        <v>89</v>
      </c>
      <c r="AL1" s="58"/>
      <c r="AM1" s="58" t="s">
        <v>90</v>
      </c>
      <c r="AN1" s="58"/>
      <c r="AO1" s="58" t="s">
        <v>91</v>
      </c>
      <c r="AP1" s="58"/>
      <c r="AQ1" s="58" t="s">
        <v>92</v>
      </c>
      <c r="AR1" s="58"/>
      <c r="AS1" s="58" t="s">
        <v>93</v>
      </c>
      <c r="AT1" s="58"/>
      <c r="AU1" s="58" t="s">
        <v>94</v>
      </c>
      <c r="AV1" s="58"/>
      <c r="AW1" s="58" t="s">
        <v>95</v>
      </c>
      <c r="AX1" s="58"/>
      <c r="AY1" s="58" t="s">
        <v>96</v>
      </c>
      <c r="AZ1" s="58"/>
      <c r="BA1" s="58" t="s">
        <v>97</v>
      </c>
      <c r="BB1" s="58"/>
      <c r="BC1" s="58" t="s">
        <v>98</v>
      </c>
      <c r="BD1" s="58"/>
      <c r="BE1" s="58" t="s">
        <v>99</v>
      </c>
      <c r="BF1" s="58"/>
      <c r="BG1" s="58" t="s">
        <v>100</v>
      </c>
      <c r="BH1" s="58"/>
    </row>
    <row r="2" spans="1:60" s="1" customFormat="1" x14ac:dyDescent="0.3">
      <c r="A2" s="3" t="s">
        <v>0</v>
      </c>
      <c r="B2" s="2" t="s">
        <v>1</v>
      </c>
      <c r="C2" s="2" t="s">
        <v>2</v>
      </c>
      <c r="D2" s="2" t="s">
        <v>70</v>
      </c>
      <c r="E2" s="2" t="s">
        <v>2</v>
      </c>
      <c r="F2" s="2" t="s">
        <v>70</v>
      </c>
      <c r="G2" s="2" t="s">
        <v>2</v>
      </c>
      <c r="H2" s="2" t="s">
        <v>70</v>
      </c>
      <c r="I2" s="2" t="s">
        <v>2</v>
      </c>
      <c r="J2" s="2" t="s">
        <v>70</v>
      </c>
      <c r="K2" s="2" t="s">
        <v>2</v>
      </c>
      <c r="L2" s="2" t="s">
        <v>70</v>
      </c>
      <c r="M2" s="2" t="s">
        <v>2</v>
      </c>
      <c r="N2" s="2" t="s">
        <v>70</v>
      </c>
      <c r="O2" s="2" t="s">
        <v>2</v>
      </c>
      <c r="P2" s="2" t="s">
        <v>70</v>
      </c>
      <c r="Q2" s="2" t="s">
        <v>2</v>
      </c>
      <c r="R2" s="2" t="s">
        <v>70</v>
      </c>
      <c r="S2" s="2" t="s">
        <v>2</v>
      </c>
      <c r="T2" s="2" t="s">
        <v>70</v>
      </c>
      <c r="U2" s="2" t="s">
        <v>2</v>
      </c>
      <c r="V2" s="2" t="s">
        <v>70</v>
      </c>
      <c r="W2" s="2" t="s">
        <v>2</v>
      </c>
      <c r="X2" s="2" t="s">
        <v>70</v>
      </c>
      <c r="Y2" s="2" t="s">
        <v>2</v>
      </c>
      <c r="Z2" s="2" t="s">
        <v>70</v>
      </c>
      <c r="AA2" s="2" t="s">
        <v>2</v>
      </c>
      <c r="AB2" s="2" t="s">
        <v>70</v>
      </c>
      <c r="AC2" s="2" t="s">
        <v>2</v>
      </c>
      <c r="AD2" s="2" t="s">
        <v>70</v>
      </c>
      <c r="AE2" s="2" t="s">
        <v>2</v>
      </c>
      <c r="AF2" s="2" t="s">
        <v>70</v>
      </c>
      <c r="AG2" s="2" t="s">
        <v>2</v>
      </c>
      <c r="AH2" s="2" t="s">
        <v>70</v>
      </c>
      <c r="AI2" s="2" t="s">
        <v>2</v>
      </c>
      <c r="AJ2" s="2" t="s">
        <v>70</v>
      </c>
      <c r="AK2" s="2" t="s">
        <v>2</v>
      </c>
      <c r="AL2" s="2" t="s">
        <v>70</v>
      </c>
      <c r="AM2" s="2" t="s">
        <v>2</v>
      </c>
      <c r="AN2" s="2" t="s">
        <v>70</v>
      </c>
      <c r="AO2" s="2" t="s">
        <v>2</v>
      </c>
      <c r="AP2" s="2" t="s">
        <v>70</v>
      </c>
      <c r="AQ2" s="2" t="s">
        <v>2</v>
      </c>
      <c r="AR2" s="2" t="s">
        <v>70</v>
      </c>
      <c r="AS2" s="2" t="s">
        <v>2</v>
      </c>
      <c r="AT2" s="2" t="s">
        <v>70</v>
      </c>
      <c r="AU2" s="2" t="s">
        <v>2</v>
      </c>
      <c r="AV2" s="2" t="s">
        <v>70</v>
      </c>
      <c r="AW2" s="2" t="s">
        <v>2</v>
      </c>
      <c r="AX2" s="2" t="s">
        <v>70</v>
      </c>
      <c r="AY2" s="2" t="s">
        <v>2</v>
      </c>
      <c r="AZ2" s="2" t="s">
        <v>70</v>
      </c>
      <c r="BA2" s="2" t="s">
        <v>2</v>
      </c>
      <c r="BB2" s="2" t="s">
        <v>70</v>
      </c>
      <c r="BC2" s="2" t="s">
        <v>2</v>
      </c>
      <c r="BD2" s="2" t="s">
        <v>70</v>
      </c>
      <c r="BE2" s="2" t="s">
        <v>2</v>
      </c>
      <c r="BF2" s="2" t="s">
        <v>70</v>
      </c>
      <c r="BG2" s="2" t="s">
        <v>2</v>
      </c>
      <c r="BH2" s="2" t="s">
        <v>70</v>
      </c>
    </row>
    <row r="3" spans="1:60" x14ac:dyDescent="0.3">
      <c r="A3" t="s">
        <v>101</v>
      </c>
      <c r="B3" t="s">
        <v>65</v>
      </c>
      <c r="C3" s="8">
        <v>31000</v>
      </c>
      <c r="D3" s="8">
        <v>78000</v>
      </c>
      <c r="E3" s="8">
        <v>1000</v>
      </c>
      <c r="F3" s="8">
        <v>9000</v>
      </c>
      <c r="G3" s="8">
        <v>1000</v>
      </c>
      <c r="H3" s="8">
        <v>9000</v>
      </c>
      <c r="I3" s="8">
        <v>1000</v>
      </c>
      <c r="J3" s="8">
        <v>9000</v>
      </c>
      <c r="K3" s="8">
        <v>1000</v>
      </c>
      <c r="L3" s="8">
        <v>10000</v>
      </c>
      <c r="M3" s="8">
        <v>2000</v>
      </c>
      <c r="N3" s="8">
        <v>16000</v>
      </c>
      <c r="O3" s="8">
        <v>12000</v>
      </c>
      <c r="P3" s="8">
        <v>67000</v>
      </c>
      <c r="Q3" s="8">
        <v>24000</v>
      </c>
      <c r="R3" s="8">
        <v>108000</v>
      </c>
      <c r="S3" s="8">
        <v>25000</v>
      </c>
      <c r="T3" s="8">
        <v>102000</v>
      </c>
      <c r="U3" s="8">
        <v>21000</v>
      </c>
      <c r="V3" s="8">
        <v>102000</v>
      </c>
      <c r="W3" s="8">
        <v>20000</v>
      </c>
      <c r="X3" s="8">
        <v>86000</v>
      </c>
      <c r="Y3" s="8">
        <v>20000</v>
      </c>
      <c r="Z3" s="8">
        <v>85000</v>
      </c>
      <c r="AA3" s="8">
        <v>27000</v>
      </c>
      <c r="AB3" s="8">
        <v>124000</v>
      </c>
      <c r="AC3" s="8">
        <v>31000</v>
      </c>
      <c r="AD3" s="8">
        <v>139000</v>
      </c>
      <c r="AE3" s="8">
        <v>33000</v>
      </c>
      <c r="AF3" s="8">
        <v>140000</v>
      </c>
      <c r="AG3" s="8">
        <v>47000</v>
      </c>
      <c r="AH3" s="8">
        <v>218000</v>
      </c>
      <c r="AI3" s="8">
        <v>46000</v>
      </c>
      <c r="AJ3" s="8">
        <v>228000</v>
      </c>
      <c r="AK3" s="8">
        <v>42000</v>
      </c>
      <c r="AL3" s="8">
        <v>221000</v>
      </c>
      <c r="AM3" s="8">
        <v>50000</v>
      </c>
      <c r="AN3" s="8">
        <v>209000</v>
      </c>
      <c r="AO3" s="8">
        <v>67000</v>
      </c>
      <c r="AP3" s="8">
        <v>388000</v>
      </c>
      <c r="AQ3" s="8">
        <v>51000</v>
      </c>
      <c r="AR3" s="8">
        <v>277000</v>
      </c>
      <c r="AS3" s="8">
        <v>36000</v>
      </c>
      <c r="AT3" s="8">
        <v>239000</v>
      </c>
      <c r="AU3" s="8">
        <v>50000</v>
      </c>
      <c r="AV3" s="8">
        <v>291000</v>
      </c>
      <c r="AW3" s="8">
        <v>27000</v>
      </c>
      <c r="AX3" s="8">
        <v>144000</v>
      </c>
      <c r="AY3" s="8">
        <v>19000</v>
      </c>
      <c r="AZ3" s="8">
        <v>111000</v>
      </c>
      <c r="BA3" s="8">
        <v>33000</v>
      </c>
      <c r="BB3" s="8">
        <v>174000</v>
      </c>
      <c r="BC3" s="8">
        <v>47000</v>
      </c>
      <c r="BD3" s="8">
        <v>243000</v>
      </c>
      <c r="BE3" s="8">
        <v>48000</v>
      </c>
      <c r="BF3" s="8">
        <v>244000</v>
      </c>
      <c r="BG3" s="8">
        <v>36000</v>
      </c>
      <c r="BH3" s="8">
        <v>191000</v>
      </c>
    </row>
    <row r="4" spans="1:60" x14ac:dyDescent="0.3">
      <c r="A4" t="s">
        <v>3</v>
      </c>
      <c r="B4" t="s">
        <v>63</v>
      </c>
      <c r="C4" s="8">
        <v>2440000</v>
      </c>
      <c r="D4" s="8">
        <v>123000</v>
      </c>
      <c r="E4" s="8">
        <v>2508000</v>
      </c>
      <c r="F4" s="8">
        <v>130000</v>
      </c>
      <c r="G4" s="8">
        <v>2423000</v>
      </c>
      <c r="H4" s="8">
        <v>131000</v>
      </c>
      <c r="I4" s="8">
        <v>2860000</v>
      </c>
      <c r="J4" s="8">
        <v>146000</v>
      </c>
      <c r="K4" s="8">
        <v>2318000</v>
      </c>
      <c r="L4" s="8">
        <v>104000</v>
      </c>
      <c r="M4" s="8">
        <v>2088000</v>
      </c>
      <c r="N4" s="8">
        <v>102000</v>
      </c>
      <c r="O4" s="8">
        <v>2271000</v>
      </c>
      <c r="P4" s="8">
        <v>110000</v>
      </c>
      <c r="Q4" s="8">
        <v>2604000</v>
      </c>
      <c r="R4" s="8">
        <v>125000</v>
      </c>
      <c r="S4" s="8">
        <v>2383000</v>
      </c>
      <c r="T4" s="8">
        <v>117000</v>
      </c>
      <c r="U4" s="8">
        <v>2357000</v>
      </c>
      <c r="V4" s="8">
        <v>109000</v>
      </c>
      <c r="W4" s="8">
        <v>2817000</v>
      </c>
      <c r="X4" s="8">
        <v>119000</v>
      </c>
      <c r="Y4" s="8">
        <v>2995000</v>
      </c>
      <c r="Z4" s="8">
        <v>124000</v>
      </c>
      <c r="AA4" s="8">
        <v>3143000</v>
      </c>
      <c r="AB4" s="8">
        <v>131000</v>
      </c>
      <c r="AC4" s="8">
        <v>2595000</v>
      </c>
      <c r="AD4" s="8">
        <v>112000</v>
      </c>
      <c r="AE4" s="8">
        <v>3036000</v>
      </c>
      <c r="AF4" s="8">
        <v>135000</v>
      </c>
      <c r="AG4" s="8">
        <v>4509000</v>
      </c>
      <c r="AH4" s="8">
        <v>216000</v>
      </c>
      <c r="AI4" s="8">
        <v>4179000</v>
      </c>
      <c r="AJ4" s="8">
        <v>185000</v>
      </c>
      <c r="AK4" s="8">
        <v>4149000</v>
      </c>
      <c r="AL4" s="8">
        <v>187000</v>
      </c>
      <c r="AM4" s="8">
        <v>4225000</v>
      </c>
      <c r="AN4" s="8">
        <v>109000</v>
      </c>
      <c r="AO4" s="8">
        <v>5272000</v>
      </c>
      <c r="AP4" s="8">
        <v>230000</v>
      </c>
      <c r="AQ4" s="8">
        <v>6058000</v>
      </c>
      <c r="AR4" s="8">
        <v>274000</v>
      </c>
      <c r="AS4" s="8">
        <v>6254000</v>
      </c>
      <c r="AT4" s="8">
        <v>291000</v>
      </c>
      <c r="AU4" s="8">
        <v>5838000</v>
      </c>
      <c r="AV4" s="8">
        <v>393000</v>
      </c>
      <c r="AW4" s="8">
        <v>5739000</v>
      </c>
      <c r="AX4" s="8">
        <v>298000</v>
      </c>
      <c r="AY4" s="8">
        <v>5423000</v>
      </c>
      <c r="AZ4" s="8">
        <v>294000</v>
      </c>
      <c r="BA4" s="8">
        <v>5711000</v>
      </c>
      <c r="BB4" s="8">
        <v>329000</v>
      </c>
      <c r="BC4" s="8">
        <v>5244000</v>
      </c>
      <c r="BD4" s="8">
        <v>312000</v>
      </c>
      <c r="BE4" s="8">
        <v>4567000</v>
      </c>
      <c r="BF4" s="8">
        <v>310000</v>
      </c>
      <c r="BG4" s="8">
        <v>4020000</v>
      </c>
      <c r="BH4" s="8">
        <v>295000</v>
      </c>
    </row>
    <row r="5" spans="1:60" x14ac:dyDescent="0.3">
      <c r="A5" t="s">
        <v>102</v>
      </c>
      <c r="B5" t="s">
        <v>66</v>
      </c>
      <c r="C5" s="8">
        <v>791000</v>
      </c>
      <c r="D5" s="8">
        <v>128000</v>
      </c>
      <c r="E5" s="8">
        <v>709000</v>
      </c>
      <c r="F5" s="8">
        <v>117000</v>
      </c>
      <c r="G5" s="8">
        <v>729000</v>
      </c>
      <c r="H5" s="8">
        <v>107000</v>
      </c>
      <c r="I5" s="8">
        <v>751000</v>
      </c>
      <c r="J5" s="8">
        <v>101000</v>
      </c>
      <c r="K5" s="8">
        <v>584000</v>
      </c>
      <c r="L5" s="8">
        <v>82000</v>
      </c>
      <c r="M5" s="8">
        <v>675000</v>
      </c>
      <c r="N5" s="8">
        <v>93000</v>
      </c>
      <c r="O5" s="8">
        <v>577000</v>
      </c>
      <c r="P5" s="8">
        <v>83000</v>
      </c>
      <c r="Q5" s="8">
        <v>676000</v>
      </c>
      <c r="R5" s="8">
        <v>89000</v>
      </c>
      <c r="S5" s="8">
        <v>675000</v>
      </c>
      <c r="T5" s="8">
        <v>87000</v>
      </c>
      <c r="U5" s="8">
        <v>712000</v>
      </c>
      <c r="V5" s="8">
        <v>86000</v>
      </c>
      <c r="W5" s="8">
        <v>571000</v>
      </c>
      <c r="X5" s="8">
        <v>67000</v>
      </c>
      <c r="Y5" s="8">
        <v>596000</v>
      </c>
      <c r="Z5" s="8">
        <v>70000</v>
      </c>
      <c r="AA5" s="8">
        <v>639000</v>
      </c>
      <c r="AB5" s="8">
        <v>78000</v>
      </c>
      <c r="AC5" s="8">
        <v>581000</v>
      </c>
      <c r="AD5" s="8">
        <v>66000</v>
      </c>
      <c r="AE5" s="8">
        <v>547000</v>
      </c>
      <c r="AF5" s="8">
        <v>66000</v>
      </c>
      <c r="AG5" s="8">
        <v>635000</v>
      </c>
      <c r="AH5" s="8">
        <v>71000</v>
      </c>
      <c r="AI5" s="8">
        <v>782000</v>
      </c>
      <c r="AJ5" s="8">
        <v>98000</v>
      </c>
      <c r="AK5" s="8">
        <v>574000</v>
      </c>
      <c r="AL5" s="8">
        <v>74000</v>
      </c>
      <c r="AM5" s="8">
        <v>782000</v>
      </c>
      <c r="AN5" s="8">
        <v>107000</v>
      </c>
      <c r="AO5" s="8">
        <v>909000</v>
      </c>
      <c r="AP5" s="8">
        <v>132000</v>
      </c>
      <c r="AQ5" s="8">
        <v>986000</v>
      </c>
      <c r="AR5" s="8">
        <v>135000</v>
      </c>
      <c r="AS5" s="8">
        <v>1053000</v>
      </c>
      <c r="AT5" s="8">
        <v>156000</v>
      </c>
      <c r="AU5" s="8">
        <v>1283000</v>
      </c>
      <c r="AV5" s="8">
        <v>208000</v>
      </c>
      <c r="AW5" s="8">
        <v>1097000</v>
      </c>
      <c r="AX5" s="8">
        <v>186000</v>
      </c>
      <c r="AY5" s="8">
        <v>1025000</v>
      </c>
      <c r="AZ5" s="8">
        <v>183000</v>
      </c>
      <c r="BA5" s="8">
        <v>1047000</v>
      </c>
      <c r="BB5" s="8">
        <v>195000</v>
      </c>
      <c r="BC5" s="8">
        <v>1155000</v>
      </c>
      <c r="BD5" s="8">
        <v>219000</v>
      </c>
      <c r="BE5" s="8">
        <v>892000</v>
      </c>
      <c r="BF5" s="8">
        <v>178000</v>
      </c>
      <c r="BG5" s="8">
        <v>792000</v>
      </c>
      <c r="BH5" s="8">
        <v>179000</v>
      </c>
    </row>
    <row r="6" spans="1:60" x14ac:dyDescent="0.3">
      <c r="A6" t="s">
        <v>103</v>
      </c>
      <c r="B6" t="s">
        <v>63</v>
      </c>
      <c r="C6" s="8">
        <v>10298000</v>
      </c>
      <c r="D6" s="8">
        <v>125000</v>
      </c>
      <c r="E6" s="8">
        <v>14947000</v>
      </c>
      <c r="F6" s="8">
        <v>152000</v>
      </c>
      <c r="G6" s="8">
        <v>9749000</v>
      </c>
      <c r="H6" s="8">
        <v>102000</v>
      </c>
      <c r="I6" s="8">
        <v>8918000</v>
      </c>
      <c r="J6" s="8">
        <v>88000</v>
      </c>
      <c r="K6" s="8">
        <v>8655000</v>
      </c>
      <c r="L6" s="8">
        <v>96000</v>
      </c>
      <c r="M6" s="8">
        <v>8634000</v>
      </c>
      <c r="N6" s="8">
        <v>95000</v>
      </c>
      <c r="O6" s="8">
        <v>7100000</v>
      </c>
      <c r="P6" s="8">
        <v>84000</v>
      </c>
      <c r="Q6" s="8">
        <v>7683000</v>
      </c>
      <c r="R6" s="8">
        <v>92000</v>
      </c>
      <c r="S6" s="8">
        <v>18436000</v>
      </c>
      <c r="T6" s="8">
        <v>168000</v>
      </c>
      <c r="U6" s="8">
        <v>20223000</v>
      </c>
      <c r="V6" s="8">
        <v>135000</v>
      </c>
      <c r="W6" s="8">
        <v>36577000</v>
      </c>
      <c r="X6" s="8">
        <v>200000</v>
      </c>
      <c r="Y6" s="8">
        <v>66536000</v>
      </c>
      <c r="Z6" s="8">
        <v>415000</v>
      </c>
      <c r="AA6" s="8">
        <v>56008000</v>
      </c>
      <c r="AB6" s="8">
        <v>391000</v>
      </c>
      <c r="AC6" s="8">
        <v>35404000</v>
      </c>
      <c r="AD6" s="8">
        <v>323000</v>
      </c>
      <c r="AE6" s="8">
        <v>35178000</v>
      </c>
      <c r="AF6" s="8">
        <v>294000</v>
      </c>
      <c r="AG6" s="8">
        <v>49971000</v>
      </c>
      <c r="AH6" s="8">
        <v>398000</v>
      </c>
      <c r="AI6" s="8">
        <v>66606000</v>
      </c>
      <c r="AJ6" s="8">
        <v>523000</v>
      </c>
      <c r="AK6" s="8">
        <v>58445000</v>
      </c>
      <c r="AL6" s="8">
        <v>456000</v>
      </c>
      <c r="AM6" s="8">
        <v>67777000</v>
      </c>
      <c r="AN6" s="8">
        <v>533000</v>
      </c>
      <c r="AO6" s="8">
        <v>78834000</v>
      </c>
      <c r="AP6" s="8">
        <v>628000</v>
      </c>
      <c r="AQ6" s="8">
        <v>121422000</v>
      </c>
      <c r="AR6" s="8">
        <v>989000</v>
      </c>
      <c r="AS6" s="8">
        <v>149737000</v>
      </c>
      <c r="AT6" s="8">
        <v>1230000</v>
      </c>
      <c r="AU6" s="8">
        <v>140681000</v>
      </c>
      <c r="AV6" s="8">
        <v>1227000</v>
      </c>
      <c r="AW6" s="8">
        <v>170675000</v>
      </c>
      <c r="AX6" s="8">
        <v>1753000</v>
      </c>
      <c r="AY6" s="8">
        <v>170381000</v>
      </c>
      <c r="AZ6" s="8">
        <v>1792000</v>
      </c>
      <c r="BA6" s="8">
        <v>121604000</v>
      </c>
      <c r="BB6" s="8">
        <v>1246000</v>
      </c>
      <c r="BC6" s="8">
        <v>161205000</v>
      </c>
      <c r="BD6" s="8">
        <v>1661000</v>
      </c>
      <c r="BE6" s="8">
        <v>141675000</v>
      </c>
      <c r="BF6" s="8">
        <v>1535000</v>
      </c>
      <c r="BG6" s="8">
        <v>203547000</v>
      </c>
      <c r="BH6" s="8">
        <v>2196000</v>
      </c>
    </row>
    <row r="7" spans="1:60" x14ac:dyDescent="0.3">
      <c r="A7" t="s">
        <v>5</v>
      </c>
      <c r="B7" t="s">
        <v>63</v>
      </c>
      <c r="C7" s="8">
        <v>11450000</v>
      </c>
      <c r="D7" s="8">
        <v>111000</v>
      </c>
      <c r="E7" s="8">
        <v>15149000</v>
      </c>
      <c r="F7" s="8">
        <v>137000</v>
      </c>
      <c r="G7" s="8">
        <v>20060000</v>
      </c>
      <c r="H7" s="8">
        <v>178000</v>
      </c>
      <c r="I7" s="8">
        <v>13619000</v>
      </c>
      <c r="J7" s="8">
        <v>124000</v>
      </c>
      <c r="K7" s="8">
        <v>14017000</v>
      </c>
      <c r="L7" s="8">
        <v>129000</v>
      </c>
      <c r="M7" s="8">
        <v>15767000</v>
      </c>
      <c r="N7" s="8">
        <v>168000</v>
      </c>
      <c r="O7" s="8">
        <v>14530000</v>
      </c>
      <c r="P7" s="8">
        <v>131000</v>
      </c>
      <c r="Q7" s="8">
        <v>16247000</v>
      </c>
      <c r="R7" s="8">
        <v>152000</v>
      </c>
      <c r="S7" s="8">
        <v>17204000</v>
      </c>
      <c r="T7" s="8">
        <v>125000</v>
      </c>
      <c r="U7" s="8">
        <v>16504000</v>
      </c>
      <c r="V7" s="8">
        <v>103000</v>
      </c>
      <c r="W7" s="8">
        <v>17777000</v>
      </c>
      <c r="X7" s="8">
        <v>107000</v>
      </c>
      <c r="Y7" s="8">
        <v>21629000</v>
      </c>
      <c r="Z7" s="8">
        <v>126000</v>
      </c>
      <c r="AA7" s="8">
        <v>17948000</v>
      </c>
      <c r="AB7" s="8">
        <v>127000</v>
      </c>
      <c r="AC7" s="8">
        <v>21362000</v>
      </c>
      <c r="AD7" s="8">
        <v>153000</v>
      </c>
      <c r="AE7" s="8">
        <v>24841000</v>
      </c>
      <c r="AF7" s="8">
        <v>192000</v>
      </c>
      <c r="AG7" s="8">
        <v>30409000</v>
      </c>
      <c r="AH7" s="8">
        <v>241000</v>
      </c>
      <c r="AI7" s="8">
        <v>44256000</v>
      </c>
      <c r="AJ7" s="8">
        <v>326000</v>
      </c>
      <c r="AK7" s="8">
        <v>40791000</v>
      </c>
      <c r="AL7" s="8">
        <v>279000</v>
      </c>
      <c r="AM7" s="8">
        <v>38174000</v>
      </c>
      <c r="AN7" s="8">
        <v>314000</v>
      </c>
      <c r="AO7" s="8">
        <v>47248000</v>
      </c>
      <c r="AP7" s="8">
        <v>351000</v>
      </c>
      <c r="AQ7" s="8">
        <v>40814000</v>
      </c>
      <c r="AR7" s="8">
        <v>315000</v>
      </c>
      <c r="AS7" s="8">
        <v>46182000</v>
      </c>
      <c r="AT7" s="8">
        <v>372000</v>
      </c>
      <c r="AU7" s="8">
        <v>43300000</v>
      </c>
      <c r="AV7" s="8">
        <v>386000</v>
      </c>
      <c r="AW7" s="8">
        <v>46481000</v>
      </c>
      <c r="AX7" s="8">
        <v>406000</v>
      </c>
      <c r="AY7" s="8">
        <v>55777000</v>
      </c>
      <c r="AZ7" s="8">
        <v>447000</v>
      </c>
      <c r="BA7" s="8">
        <v>40913000</v>
      </c>
      <c r="BB7" s="8">
        <v>326000</v>
      </c>
      <c r="BC7" s="8">
        <v>38484000</v>
      </c>
      <c r="BD7" s="8">
        <v>333000</v>
      </c>
      <c r="BE7" s="8">
        <v>34342000</v>
      </c>
      <c r="BF7" s="8">
        <v>365000</v>
      </c>
      <c r="BG7" s="8">
        <v>54311000</v>
      </c>
      <c r="BH7" s="8">
        <v>504000</v>
      </c>
    </row>
    <row r="8" spans="1:60" x14ac:dyDescent="0.3">
      <c r="A8" t="s">
        <v>104</v>
      </c>
      <c r="B8" t="s">
        <v>63</v>
      </c>
      <c r="C8" s="8">
        <v>5553000</v>
      </c>
      <c r="D8" s="8">
        <v>109000</v>
      </c>
      <c r="E8" s="8">
        <v>5779000</v>
      </c>
      <c r="F8" s="8">
        <v>113000</v>
      </c>
      <c r="G8" s="8">
        <v>4118000</v>
      </c>
      <c r="H8" s="8">
        <v>72000</v>
      </c>
      <c r="I8" s="8">
        <v>2097000</v>
      </c>
      <c r="J8" s="8">
        <v>40000</v>
      </c>
      <c r="K8" s="8">
        <v>2133000</v>
      </c>
      <c r="L8" s="8">
        <v>40000</v>
      </c>
      <c r="M8" s="8">
        <v>4480000</v>
      </c>
      <c r="N8" s="8">
        <v>85000</v>
      </c>
      <c r="O8" s="8">
        <v>3129000</v>
      </c>
      <c r="P8" s="8">
        <v>56000</v>
      </c>
      <c r="Q8" s="8">
        <v>1744000</v>
      </c>
      <c r="R8" s="8">
        <v>31000</v>
      </c>
      <c r="S8" s="8">
        <v>1372000</v>
      </c>
      <c r="T8" s="8">
        <v>26000</v>
      </c>
      <c r="U8" s="8">
        <v>1983000</v>
      </c>
      <c r="V8" s="8">
        <v>29000</v>
      </c>
      <c r="W8" s="8">
        <v>2025000</v>
      </c>
      <c r="X8" s="8">
        <v>23000</v>
      </c>
      <c r="Y8" s="8">
        <v>1971000</v>
      </c>
      <c r="Z8" s="8">
        <v>25000</v>
      </c>
      <c r="AA8" s="8">
        <v>2900000</v>
      </c>
      <c r="AB8" s="8">
        <v>33000</v>
      </c>
      <c r="AC8" s="8">
        <v>1905000</v>
      </c>
      <c r="AD8" s="8">
        <v>23000</v>
      </c>
      <c r="AE8" s="8">
        <v>2738000</v>
      </c>
      <c r="AF8" s="8">
        <v>33000</v>
      </c>
      <c r="AG8" s="8">
        <v>6041000</v>
      </c>
      <c r="AH8" s="8">
        <v>70000</v>
      </c>
      <c r="AI8" s="8">
        <v>7424000</v>
      </c>
      <c r="AJ8" s="8">
        <v>77000</v>
      </c>
      <c r="AK8" s="8">
        <v>10362000</v>
      </c>
      <c r="AL8" s="8">
        <v>96000</v>
      </c>
      <c r="AM8" s="8">
        <v>7675000</v>
      </c>
      <c r="AN8" s="8">
        <v>72000</v>
      </c>
      <c r="AO8" s="8">
        <v>20794000</v>
      </c>
      <c r="AP8" s="8">
        <v>234000</v>
      </c>
      <c r="AQ8" s="8">
        <v>39409000</v>
      </c>
      <c r="AR8" s="8">
        <v>486000</v>
      </c>
      <c r="AS8" s="8">
        <v>34619000</v>
      </c>
      <c r="AT8" s="8">
        <v>389000</v>
      </c>
      <c r="AU8" s="8">
        <v>24890000</v>
      </c>
      <c r="AV8" s="8">
        <v>278000</v>
      </c>
      <c r="AW8" s="8">
        <v>53255000</v>
      </c>
      <c r="AX8" s="8">
        <v>581000</v>
      </c>
      <c r="AY8" s="8">
        <v>49171000</v>
      </c>
      <c r="AZ8" s="8">
        <v>585000</v>
      </c>
      <c r="BA8" s="8">
        <v>32213000</v>
      </c>
      <c r="BB8" s="8">
        <v>384000</v>
      </c>
      <c r="BC8" s="8">
        <v>45766000</v>
      </c>
      <c r="BD8" s="8">
        <v>597000</v>
      </c>
      <c r="BE8" s="8">
        <v>35053000</v>
      </c>
      <c r="BF8" s="8">
        <v>424000</v>
      </c>
      <c r="BG8" s="8">
        <v>32935000</v>
      </c>
      <c r="BH8" s="8">
        <v>380000</v>
      </c>
    </row>
    <row r="9" spans="1:60" x14ac:dyDescent="0.3">
      <c r="A9" t="s">
        <v>6</v>
      </c>
      <c r="B9" t="s">
        <v>63</v>
      </c>
      <c r="C9" s="8">
        <v>4019000</v>
      </c>
      <c r="D9" s="8">
        <v>202000</v>
      </c>
      <c r="E9" s="8">
        <v>3488000</v>
      </c>
      <c r="F9" s="8">
        <v>175000</v>
      </c>
      <c r="G9" s="8">
        <v>3654000</v>
      </c>
      <c r="H9" s="8">
        <v>240000</v>
      </c>
      <c r="I9" s="8">
        <v>3863000</v>
      </c>
      <c r="J9" s="8">
        <v>297000</v>
      </c>
      <c r="K9" s="8">
        <v>3197000</v>
      </c>
      <c r="L9" s="8">
        <v>254000</v>
      </c>
      <c r="M9" s="8">
        <v>2940000</v>
      </c>
      <c r="N9" s="8">
        <v>244000</v>
      </c>
      <c r="O9" s="8">
        <v>3496000</v>
      </c>
      <c r="P9" s="8">
        <v>295000</v>
      </c>
      <c r="Q9" s="8">
        <v>3399000</v>
      </c>
      <c r="R9" s="8">
        <v>286000</v>
      </c>
      <c r="S9" s="8">
        <v>3364000</v>
      </c>
      <c r="T9" s="8">
        <v>293000</v>
      </c>
      <c r="U9" s="8">
        <v>3459000</v>
      </c>
      <c r="V9" s="8">
        <v>273000</v>
      </c>
      <c r="W9" s="8">
        <v>3510000</v>
      </c>
      <c r="X9" s="8">
        <v>265000</v>
      </c>
      <c r="Y9" s="8">
        <v>4183000</v>
      </c>
      <c r="Z9" s="8">
        <v>298000</v>
      </c>
      <c r="AA9" s="8">
        <v>4199000</v>
      </c>
      <c r="AB9" s="8">
        <v>260000</v>
      </c>
      <c r="AC9" s="8">
        <v>3550000</v>
      </c>
      <c r="AD9" s="8">
        <v>142000</v>
      </c>
      <c r="AE9" s="8">
        <v>4800000</v>
      </c>
      <c r="AF9" s="8">
        <v>179000</v>
      </c>
      <c r="AG9" s="8">
        <v>4661000</v>
      </c>
      <c r="AH9" s="8">
        <v>204000</v>
      </c>
      <c r="AI9" s="8">
        <v>4851000</v>
      </c>
      <c r="AJ9" s="8">
        <v>193000</v>
      </c>
      <c r="AK9" s="8">
        <v>6347000</v>
      </c>
      <c r="AL9" s="8">
        <v>229000</v>
      </c>
      <c r="AM9" s="8">
        <v>5986000</v>
      </c>
      <c r="AN9" s="8">
        <v>202000</v>
      </c>
      <c r="AO9" s="8">
        <v>5801000</v>
      </c>
      <c r="AP9" s="8">
        <v>212000</v>
      </c>
      <c r="AQ9" s="8">
        <v>6349000</v>
      </c>
      <c r="AR9" s="8">
        <v>245000</v>
      </c>
      <c r="AS9" s="8">
        <v>8347000</v>
      </c>
      <c r="AT9" s="8">
        <v>334000</v>
      </c>
      <c r="AU9" s="8">
        <v>6793000</v>
      </c>
      <c r="AV9" s="8">
        <v>262000</v>
      </c>
      <c r="AW9" s="8">
        <v>9592000</v>
      </c>
      <c r="AX9" s="8">
        <v>345000</v>
      </c>
      <c r="AY9" s="8">
        <v>8616000</v>
      </c>
      <c r="AZ9" s="8">
        <v>322000</v>
      </c>
      <c r="BA9" s="8">
        <v>6523000</v>
      </c>
      <c r="BB9" s="8">
        <v>294000</v>
      </c>
      <c r="BC9" s="8">
        <v>6871000</v>
      </c>
      <c r="BD9" s="8">
        <v>412000</v>
      </c>
      <c r="BE9" s="8">
        <v>7155000</v>
      </c>
      <c r="BF9" s="8">
        <v>485000</v>
      </c>
      <c r="BG9" s="8">
        <v>6339000</v>
      </c>
      <c r="BH9" s="8">
        <v>377000</v>
      </c>
    </row>
    <row r="10" spans="1:60" x14ac:dyDescent="0.3">
      <c r="A10" t="s">
        <v>105</v>
      </c>
      <c r="B10" t="s">
        <v>63</v>
      </c>
      <c r="C10" s="8">
        <v>5625000</v>
      </c>
      <c r="D10" s="8">
        <v>158000</v>
      </c>
      <c r="E10" s="8">
        <v>5519000</v>
      </c>
      <c r="F10" s="8">
        <v>149000</v>
      </c>
      <c r="G10" s="8">
        <v>5600000</v>
      </c>
      <c r="H10" s="8">
        <v>148000</v>
      </c>
      <c r="I10" s="8">
        <v>5951000</v>
      </c>
      <c r="J10" s="8">
        <v>144000</v>
      </c>
      <c r="K10" s="8">
        <v>6896000</v>
      </c>
      <c r="L10" s="8">
        <v>169000</v>
      </c>
      <c r="M10" s="8">
        <v>5804000</v>
      </c>
      <c r="N10" s="8">
        <v>157000</v>
      </c>
      <c r="O10" s="8">
        <v>5116000</v>
      </c>
      <c r="P10" s="8">
        <v>138000</v>
      </c>
      <c r="Q10" s="8">
        <v>6052000</v>
      </c>
      <c r="R10" s="8">
        <v>155000</v>
      </c>
      <c r="S10" s="8">
        <v>4672000</v>
      </c>
      <c r="T10" s="8">
        <v>125000</v>
      </c>
      <c r="U10" s="8">
        <v>6784000</v>
      </c>
      <c r="V10" s="8">
        <v>157000</v>
      </c>
      <c r="W10" s="8">
        <v>4815000</v>
      </c>
      <c r="X10" s="8">
        <v>108000</v>
      </c>
      <c r="Y10" s="8">
        <v>5614000</v>
      </c>
      <c r="Z10" s="8">
        <v>122000</v>
      </c>
      <c r="AA10" s="8">
        <v>5808000</v>
      </c>
      <c r="AB10" s="8">
        <v>124000</v>
      </c>
      <c r="AC10" s="8">
        <v>6403000</v>
      </c>
      <c r="AD10" s="8">
        <v>129000</v>
      </c>
      <c r="AE10" s="8">
        <v>6808000</v>
      </c>
      <c r="AF10" s="8">
        <v>135000</v>
      </c>
      <c r="AG10" s="8">
        <v>6640000</v>
      </c>
      <c r="AH10" s="8">
        <v>158000</v>
      </c>
      <c r="AI10" s="8">
        <v>7372000</v>
      </c>
      <c r="AJ10" s="8">
        <v>194000</v>
      </c>
      <c r="AK10" s="8">
        <v>7666000</v>
      </c>
      <c r="AL10" s="8">
        <v>207000</v>
      </c>
      <c r="AM10" s="8">
        <v>8132000</v>
      </c>
      <c r="AN10" s="8">
        <v>215000</v>
      </c>
      <c r="AO10" s="8">
        <v>7780000</v>
      </c>
      <c r="AP10" s="8">
        <v>189000</v>
      </c>
      <c r="AQ10" s="8">
        <v>8808000</v>
      </c>
      <c r="AR10" s="8">
        <v>217000</v>
      </c>
      <c r="AS10" s="8">
        <v>9180000</v>
      </c>
      <c r="AT10" s="8">
        <v>234000</v>
      </c>
      <c r="AU10" s="8">
        <v>8085000</v>
      </c>
      <c r="AV10" s="8">
        <v>232000</v>
      </c>
      <c r="AW10" s="8">
        <v>11973000</v>
      </c>
      <c r="AX10" s="8">
        <v>325000</v>
      </c>
      <c r="AY10" s="8">
        <v>8829000</v>
      </c>
      <c r="AZ10" s="8">
        <v>265000</v>
      </c>
      <c r="BA10" s="8">
        <v>8887000</v>
      </c>
      <c r="BB10" s="8">
        <v>306000</v>
      </c>
      <c r="BC10" s="8">
        <v>9520000</v>
      </c>
      <c r="BD10" s="8">
        <v>335000</v>
      </c>
      <c r="BE10" s="8">
        <v>10645000</v>
      </c>
      <c r="BF10" s="8">
        <v>376000</v>
      </c>
      <c r="BG10" s="8">
        <v>8153000</v>
      </c>
      <c r="BH10" s="8">
        <v>282000</v>
      </c>
    </row>
    <row r="11" spans="1:60" x14ac:dyDescent="0.3">
      <c r="A11" t="s">
        <v>7</v>
      </c>
      <c r="B11" t="s">
        <v>64</v>
      </c>
      <c r="C11" s="8">
        <v>443000</v>
      </c>
      <c r="D11" s="8">
        <v>451000</v>
      </c>
      <c r="E11" s="8">
        <v>375000</v>
      </c>
      <c r="F11" s="8">
        <v>364000</v>
      </c>
      <c r="G11" s="8">
        <v>438000</v>
      </c>
      <c r="H11" s="8">
        <v>407000</v>
      </c>
      <c r="I11" s="8">
        <v>479000</v>
      </c>
      <c r="J11" s="8">
        <v>442000</v>
      </c>
      <c r="K11" s="8">
        <v>471000</v>
      </c>
      <c r="L11" s="8">
        <v>441000</v>
      </c>
      <c r="M11" s="8">
        <v>488000</v>
      </c>
      <c r="N11" s="8">
        <v>492000</v>
      </c>
      <c r="O11" s="8">
        <v>470000</v>
      </c>
      <c r="P11" s="8">
        <v>474000</v>
      </c>
      <c r="Q11" s="8">
        <v>616000</v>
      </c>
      <c r="R11" s="8">
        <v>617000</v>
      </c>
      <c r="S11" s="8">
        <v>522000</v>
      </c>
      <c r="T11" s="8">
        <v>405000</v>
      </c>
      <c r="U11" s="8">
        <v>663000</v>
      </c>
      <c r="V11" s="8">
        <v>492000</v>
      </c>
      <c r="W11" s="8">
        <v>612000</v>
      </c>
      <c r="X11" s="8">
        <v>405000</v>
      </c>
      <c r="Y11" s="8">
        <v>696000</v>
      </c>
      <c r="Z11" s="8">
        <v>426000</v>
      </c>
      <c r="AA11" s="8">
        <v>724000</v>
      </c>
      <c r="AB11" s="8">
        <v>472000</v>
      </c>
      <c r="AC11" s="8">
        <v>813000</v>
      </c>
      <c r="AD11" s="8">
        <v>606000</v>
      </c>
      <c r="AE11" s="8">
        <v>947000</v>
      </c>
      <c r="AF11" s="8">
        <v>865000</v>
      </c>
      <c r="AG11" s="8">
        <v>858000</v>
      </c>
      <c r="AH11" s="8">
        <v>1148000</v>
      </c>
      <c r="AI11" s="8">
        <v>933000</v>
      </c>
      <c r="AJ11" s="8">
        <v>1055000</v>
      </c>
      <c r="AK11" s="8">
        <v>953000</v>
      </c>
      <c r="AL11" s="8">
        <v>865000</v>
      </c>
      <c r="AM11" s="8">
        <v>1019000</v>
      </c>
      <c r="AN11" s="8">
        <v>873000</v>
      </c>
      <c r="AO11" s="8">
        <v>1179000</v>
      </c>
      <c r="AP11" s="8">
        <v>916000</v>
      </c>
      <c r="AQ11" s="8">
        <v>1133000</v>
      </c>
      <c r="AR11" s="8">
        <v>853000</v>
      </c>
      <c r="AS11" s="8">
        <v>1410000</v>
      </c>
      <c r="AT11" s="8">
        <v>1081000</v>
      </c>
      <c r="AU11" s="8">
        <v>1576000</v>
      </c>
      <c r="AV11" s="8">
        <v>1390000</v>
      </c>
      <c r="AW11" s="8">
        <v>1484000</v>
      </c>
      <c r="AX11" s="8">
        <v>1476000</v>
      </c>
      <c r="AY11" s="8">
        <v>1403000</v>
      </c>
      <c r="AZ11" s="8">
        <v>1136000</v>
      </c>
      <c r="BA11" s="8">
        <v>1373000</v>
      </c>
      <c r="BB11" s="8">
        <v>1186000</v>
      </c>
      <c r="BC11" s="8">
        <v>1582000</v>
      </c>
      <c r="BD11" s="8">
        <v>1312000</v>
      </c>
      <c r="BE11" s="8">
        <v>1638000</v>
      </c>
      <c r="BF11" s="8">
        <v>1575000</v>
      </c>
      <c r="BG11" s="8">
        <v>1721000</v>
      </c>
      <c r="BH11" s="8">
        <v>2012000</v>
      </c>
    </row>
    <row r="12" spans="1:60" x14ac:dyDescent="0.3">
      <c r="A12" t="s">
        <v>106</v>
      </c>
      <c r="B12" t="s">
        <v>64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>
        <v>2000</v>
      </c>
      <c r="AL12" s="8">
        <v>13000</v>
      </c>
      <c r="AM12" s="8">
        <v>3000</v>
      </c>
      <c r="AN12" s="8">
        <v>16000</v>
      </c>
      <c r="AO12" s="8">
        <v>5000</v>
      </c>
      <c r="AP12" s="8">
        <v>29000</v>
      </c>
      <c r="AQ12" s="8">
        <v>6000</v>
      </c>
      <c r="AR12" s="8">
        <v>57000</v>
      </c>
      <c r="AS12" s="8">
        <v>13000</v>
      </c>
      <c r="AT12" s="8">
        <v>123000</v>
      </c>
      <c r="AU12" s="8">
        <v>23000</v>
      </c>
      <c r="AV12" s="8">
        <v>246000</v>
      </c>
      <c r="AW12" s="8">
        <v>12000</v>
      </c>
      <c r="AX12" s="8">
        <v>96000</v>
      </c>
      <c r="AY12" s="8">
        <v>21000</v>
      </c>
      <c r="AZ12" s="8">
        <v>178000</v>
      </c>
      <c r="BA12" s="8">
        <v>36000</v>
      </c>
      <c r="BB12" s="8">
        <v>297000</v>
      </c>
      <c r="BC12" s="8">
        <v>60000</v>
      </c>
      <c r="BD12" s="8">
        <v>497000</v>
      </c>
      <c r="BE12" s="8">
        <v>70000</v>
      </c>
      <c r="BF12" s="8">
        <v>668000</v>
      </c>
      <c r="BG12" s="8">
        <v>72000</v>
      </c>
      <c r="BH12" s="8">
        <v>658000</v>
      </c>
    </row>
    <row r="13" spans="1:60" x14ac:dyDescent="0.3">
      <c r="A13" t="s">
        <v>9</v>
      </c>
      <c r="B13" t="s">
        <v>63</v>
      </c>
      <c r="C13" s="8">
        <v>3200000</v>
      </c>
      <c r="D13" s="8">
        <v>274000</v>
      </c>
      <c r="E13" s="8">
        <v>2970000</v>
      </c>
      <c r="F13" s="8">
        <v>283000</v>
      </c>
      <c r="G13" s="8">
        <v>2885000</v>
      </c>
      <c r="H13" s="8">
        <v>268000</v>
      </c>
      <c r="I13" s="8">
        <v>3127000</v>
      </c>
      <c r="J13" s="8">
        <v>270000</v>
      </c>
      <c r="K13" s="8">
        <v>3248000</v>
      </c>
      <c r="L13" s="8">
        <v>272000</v>
      </c>
      <c r="M13" s="8">
        <v>5319000</v>
      </c>
      <c r="N13" s="8">
        <v>475000</v>
      </c>
      <c r="O13" s="8">
        <v>5126000</v>
      </c>
      <c r="P13" s="8">
        <v>464000</v>
      </c>
      <c r="Q13" s="8">
        <v>3458000</v>
      </c>
      <c r="R13" s="8">
        <v>349000</v>
      </c>
      <c r="S13" s="8">
        <v>4146000</v>
      </c>
      <c r="T13" s="8">
        <v>424000</v>
      </c>
      <c r="U13" s="8">
        <v>4856000</v>
      </c>
      <c r="V13" s="8">
        <v>499000</v>
      </c>
      <c r="W13" s="8">
        <v>5044000</v>
      </c>
      <c r="X13" s="8">
        <v>511000</v>
      </c>
      <c r="Y13" s="8">
        <v>5242000</v>
      </c>
      <c r="Z13" s="8">
        <v>512000</v>
      </c>
      <c r="AA13" s="8">
        <v>5432000</v>
      </c>
      <c r="AB13" s="8">
        <v>522000</v>
      </c>
      <c r="AC13" s="8">
        <v>5627000</v>
      </c>
      <c r="AD13" s="8">
        <v>540000</v>
      </c>
      <c r="AE13" s="8">
        <v>5621000</v>
      </c>
      <c r="AF13" s="8">
        <v>533000</v>
      </c>
      <c r="AG13" s="8">
        <v>6116000</v>
      </c>
      <c r="AH13" s="8">
        <v>577000</v>
      </c>
      <c r="AI13" s="8">
        <v>6446000</v>
      </c>
      <c r="AJ13" s="8">
        <v>596000</v>
      </c>
      <c r="AK13" s="8">
        <v>6810000</v>
      </c>
      <c r="AL13" s="8">
        <v>604000</v>
      </c>
      <c r="AM13" s="8">
        <v>6901000</v>
      </c>
      <c r="AN13" s="8">
        <v>606000</v>
      </c>
      <c r="AO13" s="8">
        <v>7829000</v>
      </c>
      <c r="AP13" s="8">
        <v>671000</v>
      </c>
      <c r="AQ13" s="8">
        <v>8078000</v>
      </c>
      <c r="AR13" s="8">
        <v>687000</v>
      </c>
      <c r="AS13" s="8">
        <v>8377000</v>
      </c>
      <c r="AT13" s="8">
        <v>695000</v>
      </c>
      <c r="AU13" s="8">
        <v>8633000</v>
      </c>
      <c r="AV13" s="8">
        <v>716000</v>
      </c>
      <c r="AW13" s="8">
        <v>8792000</v>
      </c>
      <c r="AX13" s="8">
        <v>861000</v>
      </c>
      <c r="AY13" s="8">
        <v>8642000</v>
      </c>
      <c r="AZ13" s="8">
        <v>839000</v>
      </c>
      <c r="BA13" s="8">
        <v>8346000</v>
      </c>
      <c r="BB13" s="8">
        <v>1155000</v>
      </c>
      <c r="BC13" s="8">
        <v>8761000</v>
      </c>
      <c r="BD13" s="8">
        <v>1191000</v>
      </c>
      <c r="BE13" s="8">
        <v>9004000</v>
      </c>
      <c r="BF13" s="8">
        <v>1215000</v>
      </c>
      <c r="BG13" s="8">
        <v>9030000</v>
      </c>
      <c r="BH13" s="8">
        <v>1082000</v>
      </c>
    </row>
    <row r="14" spans="1:60" x14ac:dyDescent="0.3"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</row>
    <row r="15" spans="1:60" x14ac:dyDescent="0.3">
      <c r="A15" s="51" t="s">
        <v>71</v>
      </c>
      <c r="C15" s="8"/>
      <c r="D15" s="8">
        <v>8989000</v>
      </c>
      <c r="E15" s="8"/>
      <c r="F15" s="8">
        <v>7848000</v>
      </c>
      <c r="G15" s="8"/>
      <c r="H15" s="8">
        <v>8137000</v>
      </c>
      <c r="I15" s="8"/>
      <c r="J15" s="8">
        <v>7738000</v>
      </c>
      <c r="K15" s="8"/>
      <c r="L15" s="8">
        <v>7021000</v>
      </c>
      <c r="M15" s="8"/>
      <c r="N15" s="8">
        <v>8081000</v>
      </c>
      <c r="O15" s="8"/>
      <c r="P15" s="8">
        <v>9201000</v>
      </c>
      <c r="Q15" s="8"/>
      <c r="R15" s="8">
        <v>9091000</v>
      </c>
      <c r="S15" s="8"/>
      <c r="T15" s="8">
        <v>8719000</v>
      </c>
      <c r="U15" s="8"/>
      <c r="V15" s="8">
        <v>9266000</v>
      </c>
      <c r="W15" s="8"/>
      <c r="X15" s="8">
        <v>8390000</v>
      </c>
      <c r="Y15" s="8"/>
      <c r="Z15" s="8">
        <v>9829000</v>
      </c>
      <c r="AA15" s="8"/>
      <c r="AB15" s="8">
        <v>10604000</v>
      </c>
      <c r="AC15" s="8"/>
      <c r="AD15" s="8">
        <v>11033000</v>
      </c>
      <c r="AE15" s="8"/>
      <c r="AF15" s="8">
        <v>11442000</v>
      </c>
      <c r="AG15" s="8"/>
      <c r="AH15" s="8">
        <v>14112000</v>
      </c>
      <c r="AI15" s="8"/>
      <c r="AJ15" s="8">
        <v>15245000</v>
      </c>
      <c r="AK15" s="8"/>
      <c r="AL15" s="8">
        <v>14815000</v>
      </c>
      <c r="AM15" s="8"/>
      <c r="AN15" s="8">
        <v>16753000</v>
      </c>
      <c r="AO15" s="8"/>
      <c r="AP15" s="8">
        <v>20560000</v>
      </c>
      <c r="AQ15" s="8"/>
      <c r="AR15" s="8">
        <v>21564000</v>
      </c>
      <c r="AS15" s="8"/>
      <c r="AT15" s="8">
        <v>24011000</v>
      </c>
      <c r="AU15" s="8"/>
      <c r="AV15" s="8">
        <v>26121000</v>
      </c>
      <c r="AW15" s="8"/>
      <c r="AX15" s="8">
        <v>25100000</v>
      </c>
      <c r="AY15" s="8"/>
      <c r="AZ15" s="8">
        <v>22230000</v>
      </c>
      <c r="BA15" s="8"/>
      <c r="BB15" s="8">
        <v>23553000</v>
      </c>
      <c r="BC15" s="8"/>
      <c r="BD15" s="8">
        <v>27227000</v>
      </c>
      <c r="BE15" s="8"/>
      <c r="BF15" s="8">
        <v>25908000</v>
      </c>
      <c r="BG15" s="8"/>
      <c r="BH15" s="8">
        <v>27865000</v>
      </c>
    </row>
  </sheetData>
  <mergeCells count="29">
    <mergeCell ref="Y1:Z1"/>
    <mergeCell ref="C1:D1"/>
    <mergeCell ref="E1:F1"/>
    <mergeCell ref="G1:H1"/>
    <mergeCell ref="I1:J1"/>
    <mergeCell ref="K1:L1"/>
    <mergeCell ref="M1:N1"/>
    <mergeCell ref="O1:P1"/>
    <mergeCell ref="Q1:R1"/>
    <mergeCell ref="S1:T1"/>
    <mergeCell ref="U1:V1"/>
    <mergeCell ref="W1:X1"/>
    <mergeCell ref="AW1:AX1"/>
    <mergeCell ref="AA1:AB1"/>
    <mergeCell ref="AC1:AD1"/>
    <mergeCell ref="AE1:AF1"/>
    <mergeCell ref="AG1:AH1"/>
    <mergeCell ref="AI1:AJ1"/>
    <mergeCell ref="AK1:AL1"/>
    <mergeCell ref="AM1:AN1"/>
    <mergeCell ref="AO1:AP1"/>
    <mergeCell ref="AQ1:AR1"/>
    <mergeCell ref="AS1:AT1"/>
    <mergeCell ref="AU1:AV1"/>
    <mergeCell ref="AY1:AZ1"/>
    <mergeCell ref="BA1:BB1"/>
    <mergeCell ref="BC1:BD1"/>
    <mergeCell ref="BE1:BF1"/>
    <mergeCell ref="BG1:B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6"/>
  <sheetViews>
    <sheetView zoomScale="80" zoomScaleNormal="80" workbookViewId="0">
      <pane xSplit="3" ySplit="2" topLeftCell="D10" activePane="bottomRight" state="frozen"/>
      <selection pane="topRight" activeCell="C1" sqref="C1"/>
      <selection pane="bottomLeft" activeCell="A4" sqref="A4"/>
      <selection pane="bottomRight" activeCell="E23" sqref="E23"/>
    </sheetView>
  </sheetViews>
  <sheetFormatPr defaultRowHeight="14.4" x14ac:dyDescent="0.3"/>
  <cols>
    <col min="1" max="2" width="21.6640625" customWidth="1"/>
    <col min="3" max="33" width="14.6640625" customWidth="1"/>
  </cols>
  <sheetData>
    <row r="1" spans="1:50" s="7" customFormat="1" x14ac:dyDescent="0.3">
      <c r="D1" s="2" t="s">
        <v>72</v>
      </c>
      <c r="E1" s="2" t="s">
        <v>73</v>
      </c>
      <c r="F1" s="2" t="s">
        <v>74</v>
      </c>
      <c r="G1" s="2" t="s">
        <v>75</v>
      </c>
      <c r="H1" s="2" t="s">
        <v>76</v>
      </c>
      <c r="I1" s="2" t="s">
        <v>77</v>
      </c>
      <c r="J1" s="2" t="s">
        <v>78</v>
      </c>
      <c r="K1" s="2" t="s">
        <v>79</v>
      </c>
      <c r="L1" s="2" t="s">
        <v>80</v>
      </c>
      <c r="M1" s="2" t="s">
        <v>81</v>
      </c>
      <c r="N1" s="2" t="s">
        <v>82</v>
      </c>
      <c r="O1" s="2" t="s">
        <v>83</v>
      </c>
      <c r="P1" s="2" t="s">
        <v>84</v>
      </c>
      <c r="Q1" s="2" t="s">
        <v>85</v>
      </c>
      <c r="R1" s="2" t="s">
        <v>86</v>
      </c>
      <c r="S1" s="2" t="s">
        <v>87</v>
      </c>
      <c r="T1" s="2" t="s">
        <v>88</v>
      </c>
      <c r="U1" s="2" t="s">
        <v>89</v>
      </c>
      <c r="V1" s="2" t="s">
        <v>90</v>
      </c>
      <c r="W1" s="2" t="s">
        <v>91</v>
      </c>
      <c r="X1" s="2" t="s">
        <v>92</v>
      </c>
      <c r="Y1" s="2" t="s">
        <v>93</v>
      </c>
      <c r="Z1" s="2" t="s">
        <v>94</v>
      </c>
      <c r="AA1" s="2" t="s">
        <v>95</v>
      </c>
      <c r="AB1" s="2" t="s">
        <v>96</v>
      </c>
      <c r="AC1" s="2" t="s">
        <v>97</v>
      </c>
      <c r="AD1" s="2" t="s">
        <v>98</v>
      </c>
      <c r="AE1" s="2" t="s">
        <v>99</v>
      </c>
      <c r="AF1" s="2" t="s">
        <v>100</v>
      </c>
      <c r="AG1" s="2"/>
    </row>
    <row r="2" spans="1:50" s="52" customFormat="1" x14ac:dyDescent="0.3">
      <c r="A2" s="3" t="s">
        <v>0</v>
      </c>
      <c r="B2" s="3" t="s">
        <v>111</v>
      </c>
      <c r="C2" s="2" t="s">
        <v>110</v>
      </c>
      <c r="D2" s="52" t="s">
        <v>109</v>
      </c>
      <c r="E2" s="52" t="s">
        <v>109</v>
      </c>
      <c r="F2" s="52" t="s">
        <v>109</v>
      </c>
      <c r="G2" s="52" t="s">
        <v>109</v>
      </c>
      <c r="H2" s="52" t="s">
        <v>109</v>
      </c>
      <c r="I2" s="52" t="s">
        <v>109</v>
      </c>
      <c r="J2" s="52" t="s">
        <v>109</v>
      </c>
      <c r="K2" s="52" t="s">
        <v>109</v>
      </c>
      <c r="L2" s="52" t="s">
        <v>109</v>
      </c>
      <c r="M2" s="52" t="s">
        <v>109</v>
      </c>
      <c r="N2" s="52" t="s">
        <v>109</v>
      </c>
      <c r="O2" s="52" t="s">
        <v>109</v>
      </c>
      <c r="P2" s="52" t="s">
        <v>109</v>
      </c>
      <c r="Q2" s="52" t="s">
        <v>109</v>
      </c>
      <c r="R2" s="52" t="s">
        <v>109</v>
      </c>
      <c r="S2" s="52" t="s">
        <v>109</v>
      </c>
      <c r="T2" s="52" t="s">
        <v>109</v>
      </c>
      <c r="U2" s="52" t="s">
        <v>109</v>
      </c>
      <c r="V2" s="52" t="s">
        <v>109</v>
      </c>
      <c r="W2" s="52" t="s">
        <v>109</v>
      </c>
      <c r="X2" s="52" t="s">
        <v>109</v>
      </c>
      <c r="Y2" s="52" t="s">
        <v>109</v>
      </c>
      <c r="Z2" s="52" t="s">
        <v>109</v>
      </c>
      <c r="AA2" s="52" t="s">
        <v>109</v>
      </c>
      <c r="AB2" s="52" t="s">
        <v>109</v>
      </c>
      <c r="AC2" s="52" t="s">
        <v>109</v>
      </c>
      <c r="AD2" s="52" t="s">
        <v>109</v>
      </c>
      <c r="AE2" s="52" t="s">
        <v>109</v>
      </c>
      <c r="AF2" s="52" t="s">
        <v>109</v>
      </c>
    </row>
    <row r="3" spans="1:50" x14ac:dyDescent="0.3">
      <c r="A3" t="s">
        <v>101</v>
      </c>
      <c r="B3" t="s">
        <v>112</v>
      </c>
      <c r="C3" t="s">
        <v>65</v>
      </c>
      <c r="D3" s="6">
        <f>'Imports - Data (Raw)'!D3/'Imports - Data (Raw)'!C3</f>
        <v>2.5161290322580645</v>
      </c>
      <c r="E3" s="6">
        <f>'Imports - Data (Raw)'!F3/'Imports - Data (Raw)'!E3</f>
        <v>9</v>
      </c>
      <c r="F3" s="6">
        <f>'Imports - Data (Raw)'!H3/'Imports - Data (Raw)'!G3</f>
        <v>9</v>
      </c>
      <c r="G3" s="6">
        <f>'Imports - Data (Raw)'!J3/'Imports - Data (Raw)'!I3</f>
        <v>9</v>
      </c>
      <c r="H3" s="6">
        <f>'Imports - Data (Raw)'!L3/'Imports - Data (Raw)'!K3</f>
        <v>10</v>
      </c>
      <c r="I3" s="6">
        <f>'Imports - Data (Raw)'!N3/'Imports - Data (Raw)'!M3</f>
        <v>8</v>
      </c>
      <c r="J3" s="6">
        <f>'Imports - Data (Raw)'!P3/'Imports - Data (Raw)'!O3</f>
        <v>5.583333333333333</v>
      </c>
      <c r="K3" s="6">
        <f>'Imports - Data (Raw)'!R3/'Imports - Data (Raw)'!Q3</f>
        <v>4.5</v>
      </c>
      <c r="L3" s="6">
        <f>'Imports - Data (Raw)'!T3/'Imports - Data (Raw)'!S3</f>
        <v>4.08</v>
      </c>
      <c r="M3" s="6">
        <f>'Imports - Data (Raw)'!V3/'Imports - Data (Raw)'!U3</f>
        <v>4.8571428571428568</v>
      </c>
      <c r="N3" s="6">
        <f>'Imports - Data (Raw)'!X3/'Imports - Data (Raw)'!W3</f>
        <v>4.3</v>
      </c>
      <c r="O3" s="6">
        <f>'Imports - Data (Raw)'!Z3/'Imports - Data (Raw)'!Y3</f>
        <v>4.25</v>
      </c>
      <c r="P3" s="6">
        <f>'Imports - Data (Raw)'!AB3/'Imports - Data (Raw)'!AA3</f>
        <v>4.5925925925925926</v>
      </c>
      <c r="Q3" s="6">
        <f>'Imports - Data (Raw)'!AD3/'Imports - Data (Raw)'!AC3</f>
        <v>4.4838709677419351</v>
      </c>
      <c r="R3" s="6">
        <f>'Imports - Data (Raw)'!AF3/'Imports - Data (Raw)'!AE3</f>
        <v>4.2424242424242422</v>
      </c>
      <c r="S3" s="6">
        <f>'Imports - Data (Raw)'!AH3/'Imports - Data (Raw)'!AG3</f>
        <v>4.6382978723404253</v>
      </c>
      <c r="T3" s="6">
        <f>'Imports - Data (Raw)'!AJ3/'Imports - Data (Raw)'!AI3</f>
        <v>4.9565217391304346</v>
      </c>
      <c r="U3" s="6">
        <f>'Imports - Data (Raw)'!AL3/'Imports - Data (Raw)'!AK3</f>
        <v>5.2619047619047619</v>
      </c>
      <c r="V3" s="6">
        <f>'Imports - Data (Raw)'!AN3/'Imports - Data (Raw)'!AM3</f>
        <v>4.18</v>
      </c>
      <c r="W3" s="6">
        <f>'Imports - Data (Raw)'!AP3/'Imports - Data (Raw)'!AO3</f>
        <v>5.7910447761194028</v>
      </c>
      <c r="X3" s="6">
        <f>'Imports - Data (Raw)'!AR3/'Imports - Data (Raw)'!AQ3</f>
        <v>5.4313725490196081</v>
      </c>
      <c r="Y3" s="6">
        <f>'Imports - Data (Raw)'!AT3/'Imports - Data (Raw)'!AS3</f>
        <v>6.6388888888888893</v>
      </c>
      <c r="Z3" s="6">
        <f>'Imports - Data (Raw)'!AV3/'Imports - Data (Raw)'!AU3</f>
        <v>5.82</v>
      </c>
      <c r="AA3" s="6">
        <f>'Imports - Data (Raw)'!AX3/'Imports - Data (Raw)'!AW3</f>
        <v>5.333333333333333</v>
      </c>
      <c r="AB3" s="6">
        <f>'Imports - Data (Raw)'!AZ3/'Imports - Data (Raw)'!AY3</f>
        <v>5.8421052631578947</v>
      </c>
      <c r="AC3" s="6">
        <f>'Imports - Data (Raw)'!BB3/'Imports - Data (Raw)'!BA3</f>
        <v>5.2727272727272725</v>
      </c>
      <c r="AD3" s="6">
        <f>'Imports - Data (Raw)'!BD3/'Imports - Data (Raw)'!BC3</f>
        <v>5.1702127659574471</v>
      </c>
      <c r="AE3" s="6">
        <f>'Imports - Data (Raw)'!BF3/'Imports - Data (Raw)'!BE3</f>
        <v>5.083333333333333</v>
      </c>
      <c r="AF3" s="6">
        <f>'Imports - Data (Raw)'!BH3/'Imports - Data (Raw)'!BG3</f>
        <v>5.3055555555555554</v>
      </c>
    </row>
    <row r="4" spans="1:50" x14ac:dyDescent="0.3">
      <c r="A4" t="s">
        <v>3</v>
      </c>
      <c r="B4" t="s">
        <v>40</v>
      </c>
      <c r="C4" t="s">
        <v>64</v>
      </c>
      <c r="D4" s="6">
        <f>'Imports - Data (Raw)'!D4/'Imports - Data (Raw)'!C4*$H$25</f>
        <v>51.218819019552235</v>
      </c>
      <c r="E4" s="6">
        <f>'Imports - Data (Raw)'!F4/'Imports - Data (Raw)'!E4*$H$25</f>
        <v>52.665970983914789</v>
      </c>
      <c r="F4" s="6">
        <f>'Imports - Data (Raw)'!H4/'Imports - Data (Raw)'!G4*$H$25</f>
        <v>54.932853217001288</v>
      </c>
      <c r="G4" s="6">
        <f>'Imports - Data (Raw)'!J4/'Imports - Data (Raw)'!I4*$H$25</f>
        <v>51.868190595046016</v>
      </c>
      <c r="H4" s="6">
        <f>'Imports - Data (Raw)'!L4/'Imports - Data (Raw)'!K4*$H$25</f>
        <v>45.586283081159031</v>
      </c>
      <c r="I4" s="6">
        <f>'Imports - Data (Raw)'!N4/'Imports - Data (Raw)'!M4*$H$25</f>
        <v>49.634534457784945</v>
      </c>
      <c r="J4" s="6">
        <f>'Imports - Data (Raw)'!P4/'Imports - Data (Raw)'!O4*$H$25</f>
        <v>49.214131609397455</v>
      </c>
      <c r="K4" s="6">
        <f>'Imports - Data (Raw)'!R4/'Imports - Data (Raw)'!Q4*$H$25</f>
        <v>48.773431122111795</v>
      </c>
      <c r="L4" s="6">
        <f>'Imports - Data (Raw)'!T4/'Imports - Data (Raw)'!S4*$H$25</f>
        <v>49.885702771671198</v>
      </c>
      <c r="M4" s="6">
        <f>'Imports - Data (Raw)'!V4/'Imports - Data (Raw)'!U4*$H$25</f>
        <v>46.987375803057191</v>
      </c>
      <c r="N4" s="6">
        <f>'Imports - Data (Raw)'!X4/'Imports - Data (Raw)'!W4*$H$25</f>
        <v>42.921450457637249</v>
      </c>
      <c r="O4" s="6">
        <f>'Imports - Data (Raw)'!Z4/'Imports - Data (Raw)'!Y4*$H$25</f>
        <v>42.066766786258192</v>
      </c>
      <c r="P4" s="6">
        <f>'Imports - Data (Raw)'!AB4/'Imports - Data (Raw)'!AA4*$H$25</f>
        <v>42.348807936619195</v>
      </c>
      <c r="Q4" s="6">
        <f>'Imports - Data (Raw)'!AD4/'Imports - Data (Raw)'!AC4*$H$25</f>
        <v>43.852558427442503</v>
      </c>
      <c r="R4" s="6">
        <f>'Imports - Data (Raw)'!AF4/'Imports - Data (Raw)'!AE4*$H$25</f>
        <v>45.180005208609174</v>
      </c>
      <c r="S4" s="6">
        <f>'Imports - Data (Raw)'!AH4/'Imports - Data (Raw)'!AG4*$H$25</f>
        <v>48.672963695129724</v>
      </c>
      <c r="T4" s="6">
        <f>'Imports - Data (Raw)'!AJ4/'Imports - Data (Raw)'!AI4*$H$25</f>
        <v>44.97939738457265</v>
      </c>
      <c r="U4" s="6">
        <f>'Imports - Data (Raw)'!AL4/'Imports - Data (Raw)'!AK4*$H$25</f>
        <v>45.794407786069115</v>
      </c>
      <c r="V4" s="6">
        <f>'Imports - Data (Raw)'!AN4/'Imports - Data (Raw)'!AM4*$H$25</f>
        <v>26.212838998297229</v>
      </c>
      <c r="W4" s="6">
        <f>'Imports - Data (Raw)'!AP4/'Imports - Data (Raw)'!AO4*$H$25</f>
        <v>44.326833638323521</v>
      </c>
      <c r="X4" s="6">
        <f>'Imports - Data (Raw)'!AR4/'Imports - Data (Raw)'!AQ4*$H$25</f>
        <v>45.955296153056828</v>
      </c>
      <c r="Y4" s="6">
        <f>'Imports - Data (Raw)'!AT4/'Imports - Data (Raw)'!AS4*$H$25</f>
        <v>47.276943090266613</v>
      </c>
      <c r="Z4" s="6">
        <f>'Imports - Data (Raw)'!AV4/'Imports - Data (Raw)'!AU4*$H$25</f>
        <v>68.397894832884958</v>
      </c>
      <c r="AA4" s="6">
        <f>'Imports - Data (Raw)'!AX4/'Imports - Data (Raw)'!AW4*$H$25</f>
        <v>52.758727810851759</v>
      </c>
      <c r="AB4" s="6">
        <f>'Imports - Data (Raw)'!AZ4/'Imports - Data (Raw)'!AY4*$H$25</f>
        <v>55.083560102883069</v>
      </c>
      <c r="AC4" s="6">
        <f>'Imports - Data (Raw)'!BB4/'Imports - Data (Raw)'!BA4*$H$25</f>
        <v>58.532626604393108</v>
      </c>
      <c r="AD4" s="6">
        <f>'Imports - Data (Raw)'!BD4/'Imports - Data (Raw)'!BC4*$H$25</f>
        <v>60.451375390232627</v>
      </c>
      <c r="AE4" s="6">
        <f>'Imports - Data (Raw)'!BF4/'Imports - Data (Raw)'!BE4*$H$25</f>
        <v>68.967575281827934</v>
      </c>
      <c r="AF4" s="6">
        <f>'Imports - Data (Raw)'!BH4/'Imports - Data (Raw)'!BG4*$H$25</f>
        <v>74.560744914196704</v>
      </c>
    </row>
    <row r="5" spans="1:50" x14ac:dyDescent="0.3">
      <c r="A5" t="s">
        <v>102</v>
      </c>
      <c r="B5" t="s">
        <v>113</v>
      </c>
      <c r="C5" t="s">
        <v>66</v>
      </c>
      <c r="D5" s="6">
        <f>'Imports - Data (Raw)'!D5/'Imports - Data (Raw)'!C5</f>
        <v>0.16182048040455121</v>
      </c>
      <c r="E5" s="6">
        <f>'Imports - Data (Raw)'!F5/'Imports - Data (Raw)'!E5</f>
        <v>0.16502115655853314</v>
      </c>
      <c r="F5" s="6">
        <f>'Imports - Data (Raw)'!H5/'Imports - Data (Raw)'!G5</f>
        <v>0.1467764060356653</v>
      </c>
      <c r="G5" s="6">
        <f>'Imports - Data (Raw)'!J5/'Imports - Data (Raw)'!I5</f>
        <v>0.13448735019973368</v>
      </c>
      <c r="H5" s="6">
        <f>'Imports - Data (Raw)'!L5/'Imports - Data (Raw)'!K5</f>
        <v>0.1404109589041096</v>
      </c>
      <c r="I5" s="6">
        <f>'Imports - Data (Raw)'!N5/'Imports - Data (Raw)'!M5</f>
        <v>0.13777777777777778</v>
      </c>
      <c r="J5" s="6">
        <f>'Imports - Data (Raw)'!P5/'Imports - Data (Raw)'!O5</f>
        <v>0.14384748700173311</v>
      </c>
      <c r="K5" s="6">
        <f>'Imports - Data (Raw)'!R5/'Imports - Data (Raw)'!Q5</f>
        <v>0.13165680473372782</v>
      </c>
      <c r="L5" s="6">
        <f>'Imports - Data (Raw)'!T5/'Imports - Data (Raw)'!S5</f>
        <v>0.12888888888888889</v>
      </c>
      <c r="M5" s="6">
        <f>'Imports - Data (Raw)'!V5/'Imports - Data (Raw)'!U5</f>
        <v>0.12078651685393259</v>
      </c>
      <c r="N5" s="6">
        <f>'Imports - Data (Raw)'!X5/'Imports - Data (Raw)'!W5</f>
        <v>0.11733800350262696</v>
      </c>
      <c r="O5" s="6">
        <f>'Imports - Data (Raw)'!Z5/'Imports - Data (Raw)'!Y5</f>
        <v>0.1174496644295302</v>
      </c>
      <c r="P5" s="6">
        <f>'Imports - Data (Raw)'!AB5/'Imports - Data (Raw)'!AA5</f>
        <v>0.12206572769953052</v>
      </c>
      <c r="Q5" s="6">
        <f>'Imports - Data (Raw)'!AD5/'Imports - Data (Raw)'!AC5</f>
        <v>0.11359724612736662</v>
      </c>
      <c r="R5" s="6">
        <f>'Imports - Data (Raw)'!AF5/'Imports - Data (Raw)'!AE5</f>
        <v>0.1206581352833638</v>
      </c>
      <c r="S5" s="6">
        <f>'Imports - Data (Raw)'!AH5/'Imports - Data (Raw)'!AG5</f>
        <v>0.11181102362204724</v>
      </c>
      <c r="T5" s="6">
        <f>'Imports - Data (Raw)'!AJ5/'Imports - Data (Raw)'!AI5</f>
        <v>0.12531969309462915</v>
      </c>
      <c r="U5" s="6">
        <f>'Imports - Data (Raw)'!AL5/'Imports - Data (Raw)'!AK5</f>
        <v>0.1289198606271777</v>
      </c>
      <c r="V5" s="6">
        <f>'Imports - Data (Raw)'!AN5/'Imports - Data (Raw)'!AM5</f>
        <v>0.13682864450127877</v>
      </c>
      <c r="W5" s="6">
        <f>'Imports - Data (Raw)'!AP5/'Imports - Data (Raw)'!AO5</f>
        <v>0.14521452145214522</v>
      </c>
      <c r="X5" s="6">
        <f>'Imports - Data (Raw)'!AR5/'Imports - Data (Raw)'!AQ5</f>
        <v>0.13691683569979715</v>
      </c>
      <c r="Y5" s="6">
        <f>'Imports - Data (Raw)'!AT5/'Imports - Data (Raw)'!AS5</f>
        <v>0.14814814814814814</v>
      </c>
      <c r="Z5" s="6">
        <f>'Imports - Data (Raw)'!AV5/'Imports - Data (Raw)'!AU5</f>
        <v>0.16212003117692908</v>
      </c>
      <c r="AA5" s="6">
        <f>'Imports - Data (Raw)'!AX5/'Imports - Data (Raw)'!AW5</f>
        <v>0.16955332725615316</v>
      </c>
      <c r="AB5" s="6">
        <f>'Imports - Data (Raw)'!AZ5/'Imports - Data (Raw)'!AY5</f>
        <v>0.17853658536585365</v>
      </c>
      <c r="AC5" s="6">
        <f>'Imports - Data (Raw)'!BB5/'Imports - Data (Raw)'!BA5</f>
        <v>0.18624641833810887</v>
      </c>
      <c r="AD5" s="6">
        <f>'Imports - Data (Raw)'!BD5/'Imports - Data (Raw)'!BC5</f>
        <v>0.18961038961038962</v>
      </c>
      <c r="AE5" s="6">
        <f>'Imports - Data (Raw)'!BF5/'Imports - Data (Raw)'!BE5</f>
        <v>0.19955156950672645</v>
      </c>
      <c r="AF5" s="6">
        <f>'Imports - Data (Raw)'!BH5/'Imports - Data (Raw)'!BG5</f>
        <v>0.22601010101010102</v>
      </c>
    </row>
    <row r="6" spans="1:50" x14ac:dyDescent="0.3">
      <c r="A6" t="s">
        <v>103</v>
      </c>
      <c r="B6" t="s">
        <v>40</v>
      </c>
      <c r="C6" t="s">
        <v>64</v>
      </c>
      <c r="D6" s="6">
        <f>'Imports - Data (Raw)'!D6/'Imports - Data (Raw)'!C6*$H$25</f>
        <v>12.333075805202867</v>
      </c>
      <c r="E6" s="6">
        <f>'Imports - Data (Raw)'!F6/'Imports - Data (Raw)'!E6*$H$25</f>
        <v>10.332462287057377</v>
      </c>
      <c r="F6" s="6">
        <f>'Imports - Data (Raw)'!H6/'Imports - Data (Raw)'!G6*$H$25</f>
        <v>10.63051676560211</v>
      </c>
      <c r="G6" s="6">
        <f>'Imports - Data (Raw)'!J6/'Imports - Data (Raw)'!I6*$H$25</f>
        <v>10.026041075123716</v>
      </c>
      <c r="H6" s="6">
        <f>'Imports - Data (Raw)'!L6/'Imports - Data (Raw)'!K6*$H$25</f>
        <v>11.269857798387056</v>
      </c>
      <c r="I6" s="6">
        <f>'Imports - Data (Raw)'!N6/'Imports - Data (Raw)'!M6*$H$25</f>
        <v>11.179588965474187</v>
      </c>
      <c r="J6" s="6">
        <f>'Imports - Data (Raw)'!P6/'Imports - Data (Raw)'!O6*$H$25</f>
        <v>12.020850963297178</v>
      </c>
      <c r="K6" s="6">
        <f>'Imports - Data (Raw)'!R6/'Imports - Data (Raw)'!Q6*$H$25</f>
        <v>12.166657136079218</v>
      </c>
      <c r="L6" s="6">
        <f>'Imports - Data (Raw)'!T6/'Imports - Data (Raw)'!S6*$H$25</f>
        <v>9.2588459361477522</v>
      </c>
      <c r="M6" s="6">
        <f>'Imports - Data (Raw)'!V6/'Imports - Data (Raw)'!U6*$H$25</f>
        <v>6.7826977111871365</v>
      </c>
      <c r="N6" s="6">
        <f>'Imports - Data (Raw)'!X6/'Imports - Data (Raw)'!W6*$H$25</f>
        <v>5.555666769477174</v>
      </c>
      <c r="O6" s="6">
        <f>'Imports - Data (Raw)'!Z6/'Imports - Data (Raw)'!Y6*$H$25</f>
        <v>6.33732067769885</v>
      </c>
      <c r="P6" s="6">
        <f>'Imports - Data (Raw)'!AB6/'Imports - Data (Raw)'!AA6*$H$25</f>
        <v>7.0931797921745225</v>
      </c>
      <c r="Q6" s="6">
        <f>'Imports - Data (Raw)'!AD6/'Imports - Data (Raw)'!AC6*$H$25</f>
        <v>9.2696740999568981</v>
      </c>
      <c r="R6" s="6">
        <f>'Imports - Data (Raw)'!AF6/'Imports - Data (Raw)'!AE6*$H$25</f>
        <v>8.4916182397502684</v>
      </c>
      <c r="S6" s="6">
        <f>'Imports - Data (Raw)'!AH6/'Imports - Data (Raw)'!AG6*$H$25</f>
        <v>8.0924366256441047</v>
      </c>
      <c r="T6" s="6">
        <f>'Imports - Data (Raw)'!AJ6/'Imports - Data (Raw)'!AI6*$H$25</f>
        <v>7.9781576023487473</v>
      </c>
      <c r="U6" s="6">
        <f>'Imports - Data (Raw)'!AL6/'Imports - Data (Raw)'!AK6*$H$25</f>
        <v>7.9274179384710379</v>
      </c>
      <c r="V6" s="6">
        <f>'Imports - Data (Raw)'!AN6/'Imports - Data (Raw)'!AM6*$H$25</f>
        <v>7.9902274581849158</v>
      </c>
      <c r="W6" s="6">
        <f>'Imports - Data (Raw)'!AP6/'Imports - Data (Raw)'!AO6*$H$25</f>
        <v>8.0939469969975288</v>
      </c>
      <c r="X6" s="6">
        <f>'Imports - Data (Raw)'!AR6/'Imports - Data (Raw)'!AQ6*$H$25</f>
        <v>8.2758609465116599</v>
      </c>
      <c r="Y6" s="6">
        <f>'Imports - Data (Raw)'!AT6/'Imports - Data (Raw)'!AS6*$H$25</f>
        <v>8.3462282807661072</v>
      </c>
      <c r="Z6" s="6">
        <f>'Imports - Data (Raw)'!AV6/'Imports - Data (Raw)'!AU6*$H$25</f>
        <v>8.8618295272685508</v>
      </c>
      <c r="AA6" s="6">
        <f>'Imports - Data (Raw)'!AX6/'Imports - Data (Raw)'!AW6*$H$25</f>
        <v>10.435812798237089</v>
      </c>
      <c r="AB6" s="6">
        <f>'Imports - Data (Raw)'!AZ6/'Imports - Data (Raw)'!AY6*$H$25</f>
        <v>10.686392414103759</v>
      </c>
      <c r="AC6" s="6">
        <f>'Imports - Data (Raw)'!BB6/'Imports - Data (Raw)'!BA6*$H$25</f>
        <v>10.410808476293937</v>
      </c>
      <c r="AD6" s="6">
        <f>'Imports - Data (Raw)'!BD6/'Imports - Data (Raw)'!BC6*$H$25</f>
        <v>10.469004823439835</v>
      </c>
      <c r="AE6" s="6">
        <f>'Imports - Data (Raw)'!BF6/'Imports - Data (Raw)'!BE6*$H$25</f>
        <v>11.008532626105549</v>
      </c>
      <c r="AF6" s="6">
        <f>'Imports - Data (Raw)'!BH6/'Imports - Data (Raw)'!BG6*$H$25</f>
        <v>10.961800789155768</v>
      </c>
    </row>
    <row r="7" spans="1:50" x14ac:dyDescent="0.3">
      <c r="A7" t="s">
        <v>5</v>
      </c>
      <c r="B7" t="s">
        <v>40</v>
      </c>
      <c r="C7" t="s">
        <v>64</v>
      </c>
      <c r="D7" s="6">
        <f>'Imports - Data (Raw)'!D7/'Imports - Data (Raw)'!C7*$H$25</f>
        <v>9.8498987774740137</v>
      </c>
      <c r="E7" s="6">
        <f>'Imports - Data (Raw)'!F7/'Imports - Data (Raw)'!E7*$H$25</f>
        <v>9.1886323881186289</v>
      </c>
      <c r="F7" s="6">
        <f>'Imports - Data (Raw)'!H7/'Imports - Data (Raw)'!G7*$H$25</f>
        <v>9.015780899809485</v>
      </c>
      <c r="G7" s="6">
        <f>'Imports - Data (Raw)'!J7/'Imports - Data (Raw)'!I7*$H$25</f>
        <v>9.2510438743551866</v>
      </c>
      <c r="H7" s="6">
        <f>'Imports - Data (Raw)'!L7/'Imports - Data (Raw)'!K7*$H$25</f>
        <v>9.3508031041251662</v>
      </c>
      <c r="I7" s="6">
        <f>'Imports - Data (Raw)'!N7/'Imports - Data (Raw)'!M7*$H$25</f>
        <v>10.826161202436731</v>
      </c>
      <c r="J7" s="6">
        <f>'Imports - Data (Raw)'!P7/'Imports - Data (Raw)'!O7*$H$25</f>
        <v>9.1605164036334568</v>
      </c>
      <c r="K7" s="6">
        <f>'Imports - Data (Raw)'!R7/'Imports - Data (Raw)'!Q7*$H$25</f>
        <v>9.5057126733948802</v>
      </c>
      <c r="L7" s="6">
        <f>'Imports - Data (Raw)'!T7/'Imports - Data (Raw)'!S7*$H$25</f>
        <v>7.3823537922564002</v>
      </c>
      <c r="M7" s="6">
        <f>'Imports - Data (Raw)'!V7/'Imports - Data (Raw)'!U7*$H$25</f>
        <v>6.3410661697158748</v>
      </c>
      <c r="N7" s="6">
        <f>'Imports - Data (Raw)'!X7/'Imports - Data (Raw)'!W7*$H$25</f>
        <v>6.1156071628246682</v>
      </c>
      <c r="O7" s="6">
        <f>'Imports - Data (Raw)'!Z7/'Imports - Data (Raw)'!Y7*$H$25</f>
        <v>5.9190005436735378</v>
      </c>
      <c r="P7" s="6">
        <f>'Imports - Data (Raw)'!AB7/'Imports - Data (Raw)'!AA7*$H$25</f>
        <v>7.1895537595414964</v>
      </c>
      <c r="Q7" s="6">
        <f>'Imports - Data (Raw)'!AD7/'Imports - Data (Raw)'!AC7*$H$25</f>
        <v>7.2771913641879253</v>
      </c>
      <c r="R7" s="6">
        <f>'Imports - Data (Raw)'!AF7/'Imports - Data (Raw)'!AE7*$H$25</f>
        <v>7.8531958653065468</v>
      </c>
      <c r="S7" s="6">
        <f>'Imports - Data (Raw)'!AH7/'Imports - Data (Raw)'!AG7*$H$25</f>
        <v>8.0524711838513525</v>
      </c>
      <c r="T7" s="6">
        <f>'Imports - Data (Raw)'!AJ7/'Imports - Data (Raw)'!AI7*$H$25</f>
        <v>7.4844469944477936</v>
      </c>
      <c r="U7" s="6">
        <f>'Imports - Data (Raw)'!AL7/'Imports - Data (Raw)'!AK7*$H$25</f>
        <v>6.9495090750630624</v>
      </c>
      <c r="V7" s="6">
        <f>'Imports - Data (Raw)'!AN7/'Imports - Data (Raw)'!AM7*$H$25</f>
        <v>8.3574974794533343</v>
      </c>
      <c r="W7" s="6">
        <f>'Imports - Data (Raw)'!AP7/'Imports - Data (Raw)'!AO7*$H$25</f>
        <v>7.5481055095385496</v>
      </c>
      <c r="X7" s="6">
        <f>'Imports - Data (Raw)'!AR7/'Imports - Data (Raw)'!AQ7*$H$25</f>
        <v>7.8417983265004017</v>
      </c>
      <c r="Y7" s="6">
        <f>'Imports - Data (Raw)'!AT7/'Imports - Data (Raw)'!AS7*$H$25</f>
        <v>8.1843553673407374</v>
      </c>
      <c r="Z7" s="6">
        <f>'Imports - Data (Raw)'!AV7/'Imports - Data (Raw)'!AU7*$H$25</f>
        <v>9.0576113906335234</v>
      </c>
      <c r="AA7" s="6">
        <f>'Imports - Data (Raw)'!AX7/'Imports - Data (Raw)'!AW7*$H$25</f>
        <v>8.8749281546685346</v>
      </c>
      <c r="AB7" s="6">
        <f>'Imports - Data (Raw)'!AZ7/'Imports - Data (Raw)'!AY7*$H$25</f>
        <v>8.1426664818781465</v>
      </c>
      <c r="AC7" s="6">
        <f>'Imports - Data (Raw)'!BB7/'Imports - Data (Raw)'!BA7*$H$25</f>
        <v>8.0960009333532508</v>
      </c>
      <c r="AD7" s="6">
        <f>'Imports - Data (Raw)'!BD7/'Imports - Data (Raw)'!BC7*$H$25</f>
        <v>8.7918101810163272</v>
      </c>
      <c r="AE7" s="6">
        <f>'Imports - Data (Raw)'!BF7/'Imports - Data (Raw)'!BE7*$H$25</f>
        <v>10.798950636380496</v>
      </c>
      <c r="AF7" s="6">
        <f>'Imports - Data (Raw)'!BH7/'Imports - Data (Raw)'!BG7*$H$25</f>
        <v>9.4288127826123578</v>
      </c>
    </row>
    <row r="8" spans="1:50" x14ac:dyDescent="0.3">
      <c r="A8" t="s">
        <v>104</v>
      </c>
      <c r="B8" t="s">
        <v>40</v>
      </c>
      <c r="C8" t="s">
        <v>64</v>
      </c>
      <c r="D8" s="6">
        <f>'Imports - Data (Raw)'!D8/'Imports - Data (Raw)'!C8*$H$25</f>
        <v>19.944038315830326</v>
      </c>
      <c r="E8" s="6">
        <f>'Imports - Data (Raw)'!F8/'Imports - Data (Raw)'!E8*$H$25</f>
        <v>19.867353735308726</v>
      </c>
      <c r="F8" s="6">
        <f>'Imports - Data (Raw)'!H8/'Imports - Data (Raw)'!G8*$H$25</f>
        <v>17.764804379256915</v>
      </c>
      <c r="G8" s="6">
        <f>'Imports - Data (Raw)'!J8/'Imports - Data (Raw)'!I8*$H$25</f>
        <v>19.380984590096954</v>
      </c>
      <c r="H8" s="6">
        <f>'Imports - Data (Raw)'!L8/'Imports - Data (Raw)'!K8*$H$25</f>
        <v>19.053879364947644</v>
      </c>
      <c r="I8" s="6">
        <f>'Imports - Data (Raw)'!N8/'Imports - Data (Raw)'!M8*$H$25</f>
        <v>19.277698651014685</v>
      </c>
      <c r="J8" s="6">
        <f>'Imports - Data (Raw)'!P8/'Imports - Data (Raw)'!O8*$H$25</f>
        <v>18.184306346950031</v>
      </c>
      <c r="K8" s="6">
        <f>'Imports - Data (Raw)'!R8/'Imports - Data (Raw)'!Q8*$H$25</f>
        <v>18.060488320648407</v>
      </c>
      <c r="L8" s="6">
        <f>'Imports - Data (Raw)'!T8/'Imports - Data (Raw)'!S8*$H$25</f>
        <v>19.254556155635321</v>
      </c>
      <c r="M8" s="6">
        <f>'Imports - Data (Raw)'!V8/'Imports - Data (Raw)'!U8*$H$25</f>
        <v>14.858999191598164</v>
      </c>
      <c r="N8" s="6">
        <f>'Imports - Data (Raw)'!X8/'Imports - Data (Raw)'!W8*$H$25</f>
        <v>11.540299602036621</v>
      </c>
      <c r="O8" s="6">
        <f>'Imports - Data (Raw)'!Z8/'Imports - Data (Raw)'!Y8*$H$25</f>
        <v>12.887469775949175</v>
      </c>
      <c r="P8" s="6">
        <f>'Imports - Data (Raw)'!AB8/'Imports - Data (Raw)'!AA8*$H$25</f>
        <v>11.561926850166376</v>
      </c>
      <c r="Q8" s="6">
        <f>'Imports - Data (Raw)'!AD8/'Imports - Data (Raw)'!AC8*$H$25</f>
        <v>12.267247608464125</v>
      </c>
      <c r="R8" s="6">
        <f>'Imports - Data (Raw)'!AF8/'Imports - Data (Raw)'!AE8*$H$25</f>
        <v>12.246014560073954</v>
      </c>
      <c r="S8" s="6">
        <f>'Imports - Data (Raw)'!AH8/'Imports - Data (Raw)'!AG8*$H$25</f>
        <v>11.773442840507915</v>
      </c>
      <c r="T8" s="6">
        <f>'Imports - Data (Raw)'!AJ8/'Imports - Data (Raw)'!AI8*$H$25</f>
        <v>10.538214576974562</v>
      </c>
      <c r="U8" s="6">
        <f>'Imports - Data (Raw)'!AL8/'Imports - Data (Raw)'!AK8*$H$25</f>
        <v>9.4133004482763898</v>
      </c>
      <c r="V8" s="6">
        <f>'Imports - Data (Raw)'!AN8/'Imports - Data (Raw)'!AM8*$H$25</f>
        <v>9.531656603749834</v>
      </c>
      <c r="W8" s="6">
        <f>'Imports - Data (Raw)'!AP8/'Imports - Data (Raw)'!AO8*$H$25</f>
        <v>11.433839540722561</v>
      </c>
      <c r="X8" s="6">
        <f>'Imports - Data (Raw)'!AR8/'Imports - Data (Raw)'!AQ8*$H$25</f>
        <v>12.530117103403153</v>
      </c>
      <c r="Y8" s="6">
        <f>'Imports - Data (Raw)'!AT8/'Imports - Data (Raw)'!AS8*$H$25</f>
        <v>11.416930516936914</v>
      </c>
      <c r="Z8" s="6">
        <f>'Imports - Data (Raw)'!AV8/'Imports - Data (Raw)'!AU8*$H$25</f>
        <v>11.348387969616775</v>
      </c>
      <c r="AA8" s="6">
        <f>'Imports - Data (Raw)'!AX8/'Imports - Data (Raw)'!AW8*$H$25</f>
        <v>11.084855056913323</v>
      </c>
      <c r="AB8" s="6">
        <f>'Imports - Data (Raw)'!AZ8/'Imports - Data (Raw)'!AY8*$H$25</f>
        <v>12.088185079100736</v>
      </c>
      <c r="AC8" s="6">
        <f>'Imports - Data (Raw)'!BB8/'Imports - Data (Raw)'!BA8*$H$25</f>
        <v>12.111957190580195</v>
      </c>
      <c r="AD8" s="6">
        <f>'Imports - Data (Raw)'!BD8/'Imports - Data (Raw)'!BC8*$H$25</f>
        <v>13.253959837654421</v>
      </c>
      <c r="AE8" s="6">
        <f>'Imports - Data (Raw)'!BF8/'Imports - Data (Raw)'!BE8*$H$25</f>
        <v>12.290086488049331</v>
      </c>
      <c r="AF8" s="6">
        <f>'Imports - Data (Raw)'!BH8/'Imports - Data (Raw)'!BG8*$H$25</f>
        <v>11.723038849601229</v>
      </c>
    </row>
    <row r="9" spans="1:50" x14ac:dyDescent="0.3">
      <c r="A9" t="s">
        <v>6</v>
      </c>
      <c r="B9" t="s">
        <v>40</v>
      </c>
      <c r="C9" t="s">
        <v>64</v>
      </c>
      <c r="D9" s="6">
        <f>'Imports - Data (Raw)'!D9/'Imports - Data (Raw)'!C9*$H$25</f>
        <v>51.067857591798521</v>
      </c>
      <c r="E9" s="6">
        <f>'Imports - Data (Raw)'!F9/'Imports - Data (Raw)'!E9*$H$25</f>
        <v>50.977184776023726</v>
      </c>
      <c r="F9" s="6">
        <f>'Imports - Data (Raw)'!H9/'Imports - Data (Raw)'!G9*$H$25</f>
        <v>66.735508514668837</v>
      </c>
      <c r="G9" s="6">
        <f>'Imports - Data (Raw)'!J9/'Imports - Data (Raw)'!I9*$H$25</f>
        <v>78.117082782641063</v>
      </c>
      <c r="H9" s="6">
        <f>'Imports - Data (Raw)'!L9/'Imports - Data (Raw)'!K9*$H$25</f>
        <v>80.72449851501456</v>
      </c>
      <c r="I9" s="6">
        <f>'Imports - Data (Raw)'!N9/'Imports - Data (Raw)'!M9*$H$25</f>
        <v>84.325081830320826</v>
      </c>
      <c r="J9" s="6">
        <f>'Imports - Data (Raw)'!P9/'Imports - Data (Raw)'!O9*$H$25</f>
        <v>85.736325673647244</v>
      </c>
      <c r="K9" s="6">
        <f>'Imports - Data (Raw)'!R9/'Imports - Data (Raw)'!Q9*$H$25</f>
        <v>85.492721830199542</v>
      </c>
      <c r="L9" s="6">
        <f>'Imports - Data (Raw)'!T9/'Imports - Data (Raw)'!S9*$H$25</f>
        <v>88.496462045421836</v>
      </c>
      <c r="M9" s="6">
        <f>'Imports - Data (Raw)'!V9/'Imports - Data (Raw)'!U9*$H$25</f>
        <v>80.191135003782136</v>
      </c>
      <c r="N9" s="6">
        <f>'Imports - Data (Raw)'!X9/'Imports - Data (Raw)'!W9*$H$25</f>
        <v>76.710185481765166</v>
      </c>
      <c r="O9" s="6">
        <f>'Imports - Data (Raw)'!Z9/'Imports - Data (Raw)'!Y9*$H$25</f>
        <v>72.384015994854948</v>
      </c>
      <c r="P9" s="6">
        <f>'Imports - Data (Raw)'!AB9/'Imports - Data (Raw)'!AA9*$H$25</f>
        <v>62.913196107481916</v>
      </c>
      <c r="Q9" s="6">
        <f>'Imports - Data (Raw)'!AD9/'Imports - Data (Raw)'!AC9*$H$25</f>
        <v>40.641924685433317</v>
      </c>
      <c r="R9" s="6">
        <f>'Imports - Data (Raw)'!AF9/'Imports - Data (Raw)'!AE9*$H$25</f>
        <v>37.890127701523774</v>
      </c>
      <c r="S9" s="6">
        <f>'Imports - Data (Raw)'!AH9/'Imports - Data (Raw)'!AG9*$H$25</f>
        <v>44.469816755140513</v>
      </c>
      <c r="T9" s="6">
        <f>'Imports - Data (Raw)'!AJ9/'Imports - Data (Raw)'!AI9*$H$25</f>
        <v>40.424095363268556</v>
      </c>
      <c r="U9" s="6">
        <f>'Imports - Data (Raw)'!AL9/'Imports - Data (Raw)'!AK9*$H$25</f>
        <v>36.659054486230616</v>
      </c>
      <c r="V9" s="6">
        <f>'Imports - Data (Raw)'!AN9/'Imports - Data (Raw)'!AM9*$H$25</f>
        <v>34.286956174647223</v>
      </c>
      <c r="W9" s="6">
        <f>'Imports - Data (Raw)'!AP9/'Imports - Data (Raw)'!AO9*$H$25</f>
        <v>37.13190843523472</v>
      </c>
      <c r="X9" s="6">
        <f>'Imports - Data (Raw)'!AR9/'Imports - Data (Raw)'!AQ9*$H$25</f>
        <v>39.208030980985839</v>
      </c>
      <c r="Y9" s="6">
        <f>'Imports - Data (Raw)'!AT9/'Imports - Data (Raw)'!AS9*$H$25</f>
        <v>40.656531822615101</v>
      </c>
      <c r="Z9" s="6">
        <f>'Imports - Data (Raw)'!AV9/'Imports - Data (Raw)'!AU9*$H$25</f>
        <v>39.18807694532434</v>
      </c>
      <c r="AA9" s="6">
        <f>'Imports - Data (Raw)'!AX9/'Imports - Data (Raw)'!AW9*$H$25</f>
        <v>36.544683112162467</v>
      </c>
      <c r="AB9" s="6">
        <f>'Imports - Data (Raw)'!AZ9/'Imports - Data (Raw)'!AY9*$H$25</f>
        <v>37.972086086088467</v>
      </c>
      <c r="AC9" s="6">
        <f>'Imports - Data (Raw)'!BB9/'Imports - Data (Raw)'!BA9*$H$25</f>
        <v>45.794595498686938</v>
      </c>
      <c r="AD9" s="6">
        <f>'Imports - Data (Raw)'!BD9/'Imports - Data (Raw)'!BC9*$H$25</f>
        <v>60.924439566287759</v>
      </c>
      <c r="AE9" s="6">
        <f>'Imports - Data (Raw)'!BF9/'Imports - Data (Raw)'!BE9*$H$25</f>
        <v>68.872583761129135</v>
      </c>
      <c r="AF9" s="6">
        <f>'Imports - Data (Raw)'!BH9/'Imports - Data (Raw)'!BG9*$H$25</f>
        <v>60.42753433667913</v>
      </c>
    </row>
    <row r="10" spans="1:50" x14ac:dyDescent="0.3">
      <c r="A10" t="s">
        <v>105</v>
      </c>
      <c r="B10" t="s">
        <v>40</v>
      </c>
      <c r="C10" t="s">
        <v>64</v>
      </c>
      <c r="D10" s="6">
        <f>'Imports - Data (Raw)'!D10/'Imports - Data (Raw)'!C10*$H$25</f>
        <v>28.539662667993174</v>
      </c>
      <c r="E10" s="6">
        <f>'Imports - Data (Raw)'!F10/'Imports - Data (Raw)'!E10*$H$25</f>
        <v>27.430905862156028</v>
      </c>
      <c r="F10" s="6">
        <f>'Imports - Data (Raw)'!H10/'Imports - Data (Raw)'!G10*$H$25</f>
        <v>26.852700238589872</v>
      </c>
      <c r="G10" s="6">
        <f>'Imports - Data (Raw)'!J10/'Imports - Data (Raw)'!I10*$H$25</f>
        <v>24.585939987827246</v>
      </c>
      <c r="H10" s="6">
        <f>'Imports - Data (Raw)'!L10/'Imports - Data (Raw)'!K10*$H$25</f>
        <v>24.900251130504028</v>
      </c>
      <c r="I10" s="6">
        <f>'Imports - Data (Raw)'!N10/'Imports - Data (Raw)'!M10*$H$25</f>
        <v>27.484416676486177</v>
      </c>
      <c r="J10" s="6">
        <f>'Imports - Data (Raw)'!P10/'Imports - Data (Raw)'!O10*$H$25</f>
        <v>27.407083691310586</v>
      </c>
      <c r="K10" s="6">
        <f>'Imports - Data (Raw)'!R10/'Imports - Data (Raw)'!Q10*$H$25</f>
        <v>26.022382378726721</v>
      </c>
      <c r="L10" s="6">
        <f>'Imports - Data (Raw)'!T10/'Imports - Data (Raw)'!S10*$H$25</f>
        <v>27.184506558642791</v>
      </c>
      <c r="M10" s="6">
        <f>'Imports - Data (Raw)'!V10/'Imports - Data (Raw)'!U10*$H$25</f>
        <v>23.514085258007928</v>
      </c>
      <c r="N10" s="6">
        <f>'Imports - Data (Raw)'!X10/'Imports - Data (Raw)'!W10*$H$25</f>
        <v>22.789864309588776</v>
      </c>
      <c r="O10" s="6">
        <f>'Imports - Data (Raw)'!Z10/'Imports - Data (Raw)'!Y10*$H$25</f>
        <v>22.080133646343359</v>
      </c>
      <c r="P10" s="6">
        <f>'Imports - Data (Raw)'!AB10/'Imports - Data (Raw)'!AA10*$H$25</f>
        <v>21.69248734931875</v>
      </c>
      <c r="Q10" s="6">
        <f>'Imports - Data (Raw)'!AD10/'Imports - Data (Raw)'!AC10*$H$25</f>
        <v>20.47012449016437</v>
      </c>
      <c r="R10" s="6">
        <f>'Imports - Data (Raw)'!AF10/'Imports - Data (Raw)'!AE10*$H$25</f>
        <v>20.147840160595983</v>
      </c>
      <c r="S10" s="6">
        <f>'Imports - Data (Raw)'!AH10/'Imports - Data (Raw)'!AG10*$H$25</f>
        <v>24.177048570400842</v>
      </c>
      <c r="T10" s="6">
        <f>'Imports - Data (Raw)'!AJ10/'Imports - Data (Raw)'!AI10*$H$25</f>
        <v>26.738108345679812</v>
      </c>
      <c r="U10" s="6">
        <f>'Imports - Data (Raw)'!AL10/'Imports - Data (Raw)'!AK10*$H$25</f>
        <v>27.435684874395701</v>
      </c>
      <c r="V10" s="6">
        <f>'Imports - Data (Raw)'!AN10/'Imports - Data (Raw)'!AM10*$H$25</f>
        <v>26.86305277720168</v>
      </c>
      <c r="W10" s="6">
        <f>'Imports - Data (Raw)'!AP10/'Imports - Data (Raw)'!AO10*$H$25</f>
        <v>24.682916984405196</v>
      </c>
      <c r="X10" s="6">
        <f>'Imports - Data (Raw)'!AR10/'Imports - Data (Raw)'!AQ10*$H$25</f>
        <v>25.032066464404604</v>
      </c>
      <c r="Y10" s="6">
        <f>'Imports - Data (Raw)'!AT10/'Imports - Data (Raw)'!AS10*$H$25</f>
        <v>25.899265730913388</v>
      </c>
      <c r="Z10" s="6">
        <f>'Imports - Data (Raw)'!AV10/'Imports - Data (Raw)'!AU10*$H$25</f>
        <v>29.155616966668305</v>
      </c>
      <c r="AA10" s="6">
        <f>'Imports - Data (Raw)'!AX10/'Imports - Data (Raw)'!AW10*$H$25</f>
        <v>27.580024895109474</v>
      </c>
      <c r="AB10" s="6">
        <f>'Imports - Data (Raw)'!AZ10/'Imports - Data (Raw)'!AY10*$H$25</f>
        <v>30.496404014157406</v>
      </c>
      <c r="AC10" s="6">
        <f>'Imports - Data (Raw)'!BB10/'Imports - Data (Raw)'!BA10*$H$25</f>
        <v>34.984890721679406</v>
      </c>
      <c r="AD10" s="6">
        <f>'Imports - Data (Raw)'!BD10/'Imports - Data (Raw)'!BC10*$H$25</f>
        <v>35.753794037868069</v>
      </c>
      <c r="AE10" s="6">
        <f>'Imports - Data (Raw)'!BF10/'Imports - Data (Raw)'!BE10*$H$25</f>
        <v>35.888594837301383</v>
      </c>
      <c r="AF10" s="6">
        <f>'Imports - Data (Raw)'!BH10/'Imports - Data (Raw)'!BG10*$H$25</f>
        <v>35.143575252337165</v>
      </c>
    </row>
    <row r="11" spans="1:50" x14ac:dyDescent="0.3">
      <c r="A11" t="s">
        <v>7</v>
      </c>
      <c r="B11" t="s">
        <v>40</v>
      </c>
      <c r="C11" t="s">
        <v>64</v>
      </c>
      <c r="D11" s="6">
        <f>'Imports - Data (Raw)'!D11/'Imports - Data (Raw)'!C11</f>
        <v>1.0180586907449209</v>
      </c>
      <c r="E11" s="6">
        <f>'Imports - Data (Raw)'!F11/'Imports - Data (Raw)'!E11</f>
        <v>0.97066666666666668</v>
      </c>
      <c r="F11" s="6">
        <f>'Imports - Data (Raw)'!H11/'Imports - Data (Raw)'!G11</f>
        <v>0.92922374429223742</v>
      </c>
      <c r="G11" s="6">
        <f>'Imports - Data (Raw)'!J11/'Imports - Data (Raw)'!I11</f>
        <v>0.92275574112734859</v>
      </c>
      <c r="H11" s="6">
        <f>'Imports - Data (Raw)'!L11/'Imports - Data (Raw)'!K11</f>
        <v>0.93630573248407645</v>
      </c>
      <c r="I11" s="6">
        <f>'Imports - Data (Raw)'!N11/'Imports - Data (Raw)'!M11</f>
        <v>1.0081967213114753</v>
      </c>
      <c r="J11" s="6">
        <f>'Imports - Data (Raw)'!P11/'Imports - Data (Raw)'!O11</f>
        <v>1.0085106382978724</v>
      </c>
      <c r="K11" s="6">
        <f>'Imports - Data (Raw)'!R11/'Imports - Data (Raw)'!Q11</f>
        <v>1.0016233766233766</v>
      </c>
      <c r="L11" s="6">
        <f>'Imports - Data (Raw)'!T11/'Imports - Data (Raw)'!S11</f>
        <v>0.77586206896551724</v>
      </c>
      <c r="M11" s="6">
        <f>'Imports - Data (Raw)'!V11/'Imports - Data (Raw)'!U11</f>
        <v>0.74208144796380093</v>
      </c>
      <c r="N11" s="6">
        <f>'Imports - Data (Raw)'!X11/'Imports - Data (Raw)'!W11</f>
        <v>0.66176470588235292</v>
      </c>
      <c r="O11" s="6">
        <f>'Imports - Data (Raw)'!Z11/'Imports - Data (Raw)'!Y11</f>
        <v>0.61206896551724133</v>
      </c>
      <c r="P11" s="6">
        <f>'Imports - Data (Raw)'!AB11/'Imports - Data (Raw)'!AA11</f>
        <v>0.65193370165745856</v>
      </c>
      <c r="Q11" s="6">
        <f>'Imports - Data (Raw)'!AD11/'Imports - Data (Raw)'!AC11</f>
        <v>0.74538745387453875</v>
      </c>
      <c r="R11" s="6">
        <f>'Imports - Data (Raw)'!AF11/'Imports - Data (Raw)'!AE11</f>
        <v>0.91341077085533262</v>
      </c>
      <c r="S11" s="6">
        <f>'Imports - Data (Raw)'!AH11/'Imports - Data (Raw)'!AG11</f>
        <v>1.337995337995338</v>
      </c>
      <c r="T11" s="6">
        <f>'Imports - Data (Raw)'!AJ11/'Imports - Data (Raw)'!AI11</f>
        <v>1.1307609860664523</v>
      </c>
      <c r="U11" s="6">
        <f>'Imports - Data (Raw)'!AL11/'Imports - Data (Raw)'!AK11</f>
        <v>0.9076600209863589</v>
      </c>
      <c r="V11" s="6">
        <f>'Imports - Data (Raw)'!AN11/'Imports - Data (Raw)'!AM11</f>
        <v>0.85672227674190382</v>
      </c>
      <c r="W11" s="6">
        <f>'Imports - Data (Raw)'!AP11/'Imports - Data (Raw)'!AO11</f>
        <v>0.77692960135708222</v>
      </c>
      <c r="X11" s="6">
        <f>'Imports - Data (Raw)'!AR11/'Imports - Data (Raw)'!AQ11</f>
        <v>0.75286849073256845</v>
      </c>
      <c r="Y11" s="6">
        <f>'Imports - Data (Raw)'!AT11/'Imports - Data (Raw)'!AS11</f>
        <v>0.76666666666666672</v>
      </c>
      <c r="Z11" s="6">
        <f>'Imports - Data (Raw)'!AV11/'Imports - Data (Raw)'!AU11</f>
        <v>0.88197969543147203</v>
      </c>
      <c r="AA11" s="6">
        <f>'Imports - Data (Raw)'!AX11/'Imports - Data (Raw)'!AW11</f>
        <v>0.99460916442048519</v>
      </c>
      <c r="AB11" s="6">
        <f>'Imports - Data (Raw)'!AZ11/'Imports - Data (Raw)'!AY11</f>
        <v>0.8096935138987883</v>
      </c>
      <c r="AC11" s="6">
        <f>'Imports - Data (Raw)'!BB11/'Imports - Data (Raw)'!BA11</f>
        <v>0.86380189366351057</v>
      </c>
      <c r="AD11" s="6">
        <f>'Imports - Data (Raw)'!BD11/'Imports - Data (Raw)'!BC11</f>
        <v>0.82932996207332488</v>
      </c>
      <c r="AE11" s="6">
        <f>'Imports - Data (Raw)'!BF11/'Imports - Data (Raw)'!BE11</f>
        <v>0.96153846153846156</v>
      </c>
      <c r="AF11" s="6">
        <f>'Imports - Data (Raw)'!BH11/'Imports - Data (Raw)'!BG11</f>
        <v>1.1690877396862289</v>
      </c>
    </row>
    <row r="12" spans="1:50" x14ac:dyDescent="0.3">
      <c r="A12" t="s">
        <v>106</v>
      </c>
      <c r="B12" t="s">
        <v>40</v>
      </c>
      <c r="C12" t="s">
        <v>64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>
        <f>'Imports - Data (Raw)'!AL12/'Imports - Data (Raw)'!AK12</f>
        <v>6.5</v>
      </c>
      <c r="V12" s="6">
        <f>'Imports - Data (Raw)'!AN12/'Imports - Data (Raw)'!AM12</f>
        <v>5.333333333333333</v>
      </c>
      <c r="W12" s="6">
        <f>'Imports - Data (Raw)'!AP12/'Imports - Data (Raw)'!AO12</f>
        <v>5.8</v>
      </c>
      <c r="X12" s="6">
        <f>'Imports - Data (Raw)'!AR12/'Imports - Data (Raw)'!AQ12</f>
        <v>9.5</v>
      </c>
      <c r="Y12" s="6">
        <f>'Imports - Data (Raw)'!AT12/'Imports - Data (Raw)'!AS12</f>
        <v>9.4615384615384617</v>
      </c>
      <c r="Z12" s="6">
        <f>'Imports - Data (Raw)'!AV12/'Imports - Data (Raw)'!AU12</f>
        <v>10.695652173913043</v>
      </c>
      <c r="AA12" s="6">
        <f>'Imports - Data (Raw)'!AX12/'Imports - Data (Raw)'!AW12</f>
        <v>8</v>
      </c>
      <c r="AB12" s="6">
        <f>'Imports - Data (Raw)'!AZ12/'Imports - Data (Raw)'!AY12</f>
        <v>8.4761904761904763</v>
      </c>
      <c r="AC12" s="6">
        <f>'Imports - Data (Raw)'!BB12/'Imports - Data (Raw)'!BA12</f>
        <v>8.25</v>
      </c>
      <c r="AD12" s="6">
        <f>'Imports - Data (Raw)'!BD12/'Imports - Data (Raw)'!BC12</f>
        <v>8.2833333333333332</v>
      </c>
      <c r="AE12" s="6">
        <f>'Imports - Data (Raw)'!BF12/'Imports - Data (Raw)'!BE12</f>
        <v>9.5428571428571427</v>
      </c>
      <c r="AF12" s="6">
        <f>'Imports - Data (Raw)'!BH12/'Imports - Data (Raw)'!BG12</f>
        <v>9.1388888888888893</v>
      </c>
    </row>
    <row r="13" spans="1:50" x14ac:dyDescent="0.3">
      <c r="A13" t="s">
        <v>9</v>
      </c>
      <c r="B13" t="s">
        <v>40</v>
      </c>
      <c r="C13" t="s">
        <v>64</v>
      </c>
      <c r="D13" s="6">
        <f>'Imports - Data (Raw)'!D13/'Imports - Data (Raw)'!C13*$H$25</f>
        <v>86.999120029755701</v>
      </c>
      <c r="E13" s="6">
        <f>'Imports - Data (Raw)'!F13/'Imports - Data (Raw)'!E13*$H$25</f>
        <v>96.815359309575996</v>
      </c>
      <c r="F13" s="6">
        <f>'Imports - Data (Raw)'!H13/'Imports - Data (Raw)'!G13*$H$25</f>
        <v>94.385059061491589</v>
      </c>
      <c r="G13" s="6">
        <f>'Imports - Data (Raw)'!J13/'Imports - Data (Raw)'!I13*$H$25</f>
        <v>87.730409858226707</v>
      </c>
      <c r="H13" s="6">
        <f>'Imports - Data (Raw)'!L13/'Imports - Data (Raw)'!K13*$H$25</f>
        <v>85.08777335620276</v>
      </c>
      <c r="I13" s="6">
        <f>'Imports - Data (Raw)'!N13/'Imports - Data (Raw)'!M13*$H$25</f>
        <v>90.735637458078713</v>
      </c>
      <c r="J13" s="6">
        <f>'Imports - Data (Raw)'!P13/'Imports - Data (Raw)'!O13*$H$25</f>
        <v>91.971581418460104</v>
      </c>
      <c r="K13" s="6">
        <f>'Imports - Data (Raw)'!R13/'Imports - Data (Raw)'!Q13*$H$25</f>
        <v>102.54505288617864</v>
      </c>
      <c r="L13" s="6">
        <f>'Imports - Data (Raw)'!T13/'Imports - Data (Raw)'!S13*$H$25</f>
        <v>103.90844227341852</v>
      </c>
      <c r="M13" s="6">
        <f>'Imports - Data (Raw)'!V13/'Imports - Data (Raw)'!U13*$H$25</f>
        <v>104.40856887371925</v>
      </c>
      <c r="N13" s="6">
        <f>'Imports - Data (Raw)'!X13/'Imports - Data (Raw)'!W13*$H$25</f>
        <v>102.93429576851916</v>
      </c>
      <c r="O13" s="6">
        <f>'Imports - Data (Raw)'!Z13/'Imports - Data (Raw)'!Y13*$H$25</f>
        <v>99.240106061340427</v>
      </c>
      <c r="P13" s="6">
        <f>'Imports - Data (Raw)'!AB13/'Imports - Data (Raw)'!AA13*$H$25</f>
        <v>97.63938091769235</v>
      </c>
      <c r="Q13" s="6">
        <f>'Imports - Data (Raw)'!AD13/'Imports - Data (Raw)'!AC13*$H$25</f>
        <v>97.505950462653246</v>
      </c>
      <c r="R13" s="6">
        <f>'Imports - Data (Raw)'!AF13/'Imports - Data (Raw)'!AE13*$H$25</f>
        <v>96.344715608147837</v>
      </c>
      <c r="S13" s="6">
        <f>'Imports - Data (Raw)'!AH13/'Imports - Data (Raw)'!AG13*$H$25</f>
        <v>95.856730475372075</v>
      </c>
      <c r="T13" s="6">
        <f>'Imports - Data (Raw)'!AJ13/'Imports - Data (Raw)'!AI13*$H$25</f>
        <v>93.944256564219117</v>
      </c>
      <c r="U13" s="6">
        <f>'Imports - Data (Raw)'!AL13/'Imports - Data (Raw)'!AK13*$H$25</f>
        <v>90.116455616746421</v>
      </c>
      <c r="V13" s="6">
        <f>'Imports - Data (Raw)'!AN13/'Imports - Data (Raw)'!AM13*$H$25</f>
        <v>89.222599476063593</v>
      </c>
      <c r="W13" s="6">
        <f>'Imports - Data (Raw)'!AP13/'Imports - Data (Raw)'!AO13*$H$25</f>
        <v>87.082422608014298</v>
      </c>
      <c r="X13" s="6">
        <f>'Imports - Data (Raw)'!AR13/'Imports - Data (Raw)'!AQ13*$H$25</f>
        <v>86.410628431829323</v>
      </c>
      <c r="Y13" s="6">
        <f>'Imports - Data (Raw)'!AT13/'Imports - Data (Raw)'!AS13*$H$25</f>
        <v>84.29669827019265</v>
      </c>
      <c r="Z13" s="6">
        <f>'Imports - Data (Raw)'!AV13/'Imports - Data (Raw)'!AU13*$H$25</f>
        <v>84.268556917555472</v>
      </c>
      <c r="AA13" s="6">
        <f>'Imports - Data (Raw)'!AX13/'Imports - Data (Raw)'!AW13*$H$25</f>
        <v>99.501527394671541</v>
      </c>
      <c r="AB13" s="6">
        <f>'Imports - Data (Raw)'!AZ13/'Imports - Data (Raw)'!AY13*$H$25</f>
        <v>98.642023869123335</v>
      </c>
      <c r="AC13" s="6">
        <f>'Imports - Data (Raw)'!BB13/'Imports - Data (Raw)'!BA13*$H$25</f>
        <v>140.61054101268718</v>
      </c>
      <c r="AD13" s="6">
        <f>'Imports - Data (Raw)'!BD13/'Imports - Data (Raw)'!BC13*$H$25</f>
        <v>138.12502083195722</v>
      </c>
      <c r="AE13" s="6">
        <f>'Imports - Data (Raw)'!BF13/'Imports - Data (Raw)'!BE13*$H$25</f>
        <v>137.10556000888906</v>
      </c>
      <c r="AF13" s="6">
        <f>'Imports - Data (Raw)'!BH13/'Imports - Data (Raw)'!BG13*$H$25</f>
        <v>121.74574338216736</v>
      </c>
    </row>
    <row r="15" spans="1:50" ht="15" x14ac:dyDescent="0.3">
      <c r="A15" s="36" t="s">
        <v>47</v>
      </c>
      <c r="B15" s="36"/>
      <c r="C15" s="37"/>
      <c r="G15" s="37"/>
      <c r="L15" s="37"/>
      <c r="U15" s="37"/>
      <c r="AF15" s="38"/>
      <c r="AI15" s="37"/>
    </row>
    <row r="16" spans="1:50" x14ac:dyDescent="0.3">
      <c r="A16" s="39"/>
      <c r="B16" s="37">
        <v>1</v>
      </c>
      <c r="C16" s="35" t="s">
        <v>51</v>
      </c>
      <c r="D16" s="40">
        <v>6.5</v>
      </c>
      <c r="E16" s="42" t="s">
        <v>49</v>
      </c>
      <c r="F16" s="37"/>
      <c r="G16" s="35"/>
      <c r="H16" s="40"/>
      <c r="I16" s="35"/>
      <c r="J16" s="40"/>
      <c r="K16" s="35"/>
      <c r="M16" s="40"/>
      <c r="Q16" s="40"/>
      <c r="S16" s="41"/>
      <c r="U16" s="40"/>
      <c r="Z16" s="40"/>
      <c r="AC16" s="40"/>
      <c r="AF16" s="40"/>
      <c r="AI16" s="40"/>
      <c r="AL16" s="40"/>
      <c r="AO16" s="40"/>
      <c r="AR16" s="40"/>
      <c r="AU16" s="40"/>
      <c r="AX16" s="40"/>
    </row>
    <row r="17" spans="1:50" x14ac:dyDescent="0.3">
      <c r="A17" s="39"/>
      <c r="B17" s="37">
        <v>1</v>
      </c>
      <c r="C17" s="35" t="s">
        <v>52</v>
      </c>
      <c r="D17" s="40">
        <v>112</v>
      </c>
      <c r="E17" s="35" t="s">
        <v>53</v>
      </c>
      <c r="F17" s="37"/>
      <c r="G17" s="35"/>
      <c r="H17" s="40"/>
      <c r="I17" s="35"/>
      <c r="J17" s="40"/>
      <c r="K17" s="35"/>
      <c r="M17" s="40"/>
      <c r="Q17" s="40"/>
      <c r="S17" s="41"/>
      <c r="U17" s="40"/>
      <c r="Z17" s="40"/>
      <c r="AC17" s="40"/>
      <c r="AF17" s="40"/>
      <c r="AI17" s="40"/>
      <c r="AL17" s="40"/>
      <c r="AO17" s="40"/>
      <c r="AR17" s="40"/>
      <c r="AU17" s="40"/>
      <c r="AX17" s="40"/>
    </row>
    <row r="18" spans="1:50" x14ac:dyDescent="0.3">
      <c r="A18" s="39"/>
      <c r="B18" s="37">
        <v>1</v>
      </c>
      <c r="C18" s="35" t="s">
        <v>52</v>
      </c>
      <c r="D18" s="40">
        <f>D17/D16</f>
        <v>17.23076923076923</v>
      </c>
      <c r="E18" s="35" t="s">
        <v>51</v>
      </c>
      <c r="F18" s="37"/>
      <c r="G18" s="40"/>
      <c r="H18" s="40"/>
      <c r="I18" s="40"/>
      <c r="K18" s="40"/>
      <c r="M18" s="40"/>
      <c r="N18" s="40"/>
      <c r="Q18" s="40"/>
      <c r="R18" s="41"/>
      <c r="S18" s="37"/>
      <c r="U18" s="40"/>
      <c r="Z18" s="40"/>
      <c r="AC18" s="40"/>
      <c r="AE18" s="41"/>
      <c r="AF18" s="40"/>
      <c r="AI18" s="40"/>
      <c r="AL18" s="40"/>
      <c r="AO18" s="40"/>
      <c r="AR18" s="40"/>
      <c r="AU18" s="40"/>
      <c r="AX18" s="40"/>
    </row>
    <row r="19" spans="1:50" s="37" customFormat="1" ht="15" customHeight="1" x14ac:dyDescent="0.3">
      <c r="A19" s="39"/>
      <c r="B19" s="59">
        <v>1</v>
      </c>
      <c r="C19" s="60" t="s">
        <v>54</v>
      </c>
      <c r="D19" s="61">
        <v>130</v>
      </c>
      <c r="E19" s="62" t="s">
        <v>49</v>
      </c>
      <c r="F19" s="43"/>
      <c r="G19" s="44"/>
      <c r="H19" s="45"/>
      <c r="I19" s="44"/>
      <c r="J19" s="44"/>
      <c r="K19" s="44"/>
      <c r="L19" s="44"/>
      <c r="M19" s="45"/>
      <c r="N19" s="44"/>
      <c r="O19" s="44"/>
      <c r="P19" s="44"/>
      <c r="Q19" s="45"/>
      <c r="R19" s="44"/>
      <c r="U19" s="45"/>
      <c r="Z19" s="45"/>
      <c r="AC19" s="45"/>
      <c r="AF19" s="45"/>
      <c r="AI19" s="45"/>
      <c r="AL19" s="45"/>
      <c r="AO19" s="45"/>
      <c r="AR19" s="45"/>
      <c r="AU19" s="45"/>
      <c r="AX19" s="45"/>
    </row>
    <row r="20" spans="1:50" s="37" customFormat="1" ht="15" customHeight="1" x14ac:dyDescent="0.3">
      <c r="B20" s="59"/>
      <c r="C20" s="60"/>
      <c r="D20" s="61"/>
      <c r="E20" s="62"/>
      <c r="H20" s="45"/>
      <c r="M20" s="45"/>
      <c r="Q20" s="45"/>
      <c r="U20" s="45"/>
      <c r="Z20" s="45"/>
      <c r="AC20" s="45"/>
      <c r="AF20" s="45"/>
      <c r="AI20" s="45"/>
      <c r="AL20" s="45"/>
      <c r="AO20" s="45"/>
      <c r="AR20" s="45"/>
      <c r="AU20" s="45"/>
      <c r="AX20" s="45"/>
    </row>
    <row r="21" spans="1:50" s="37" customFormat="1" x14ac:dyDescent="0.3">
      <c r="B21" s="46">
        <v>1</v>
      </c>
      <c r="C21" s="35" t="s">
        <v>55</v>
      </c>
      <c r="D21" s="40">
        <v>260</v>
      </c>
      <c r="E21" s="35" t="s">
        <v>49</v>
      </c>
      <c r="H21" s="40"/>
      <c r="M21" s="40"/>
      <c r="Q21" s="40"/>
      <c r="U21" s="40"/>
      <c r="Z21" s="40"/>
      <c r="AC21" s="40"/>
      <c r="AF21" s="40"/>
      <c r="AI21" s="40"/>
      <c r="AL21" s="40"/>
      <c r="AO21" s="40"/>
      <c r="AR21" s="40"/>
      <c r="AU21" s="40"/>
      <c r="AX21" s="40"/>
    </row>
    <row r="22" spans="1:50" s="37" customFormat="1" x14ac:dyDescent="0.3">
      <c r="B22" s="46">
        <v>1</v>
      </c>
      <c r="C22" s="35" t="s">
        <v>123</v>
      </c>
      <c r="D22" s="40">
        <f>D19/D17</f>
        <v>1.1607142857142858</v>
      </c>
      <c r="E22" s="35" t="s">
        <v>56</v>
      </c>
      <c r="H22" s="40"/>
      <c r="M22" s="40"/>
      <c r="Q22" s="40"/>
      <c r="U22" s="40"/>
      <c r="Z22" s="40"/>
      <c r="AC22" s="40"/>
      <c r="AF22" s="40"/>
      <c r="AI22" s="40"/>
      <c r="AL22" s="40"/>
      <c r="AO22" s="40"/>
      <c r="AR22" s="40"/>
      <c r="AU22" s="40"/>
      <c r="AX22" s="40"/>
    </row>
    <row r="23" spans="1:50" s="37" customFormat="1" x14ac:dyDescent="0.3">
      <c r="B23" s="46">
        <v>1</v>
      </c>
      <c r="C23" s="35" t="s">
        <v>55</v>
      </c>
      <c r="D23" s="40">
        <f>D21/D17</f>
        <v>2.3214285714285716</v>
      </c>
      <c r="E23" s="35" t="s">
        <v>56</v>
      </c>
      <c r="H23" s="40"/>
      <c r="M23" s="40"/>
      <c r="Q23" s="40"/>
      <c r="U23" s="40"/>
      <c r="Z23" s="40"/>
      <c r="AC23" s="40"/>
      <c r="AF23" s="40"/>
      <c r="AI23" s="40"/>
      <c r="AL23" s="40"/>
      <c r="AO23" s="40"/>
      <c r="AR23" s="40"/>
      <c r="AU23" s="40"/>
      <c r="AX23" s="40"/>
    </row>
    <row r="24" spans="1:50" x14ac:dyDescent="0.3">
      <c r="A24" s="39"/>
      <c r="B24" s="46">
        <v>1</v>
      </c>
      <c r="C24" s="35" t="s">
        <v>57</v>
      </c>
      <c r="D24" s="40">
        <v>19.684100000000001</v>
      </c>
      <c r="E24" s="35" t="s">
        <v>56</v>
      </c>
      <c r="F24" s="47">
        <f>D24*D17</f>
        <v>2204.6192000000001</v>
      </c>
      <c r="G24" s="35" t="s">
        <v>49</v>
      </c>
      <c r="H24" s="47">
        <v>1000</v>
      </c>
      <c r="I24" s="35" t="s">
        <v>117</v>
      </c>
      <c r="Q24" s="37"/>
      <c r="T24" s="41"/>
      <c r="U24" s="41"/>
      <c r="AH24" s="41"/>
    </row>
    <row r="25" spans="1:50" x14ac:dyDescent="0.3">
      <c r="A25" s="39"/>
      <c r="B25" s="46">
        <v>1</v>
      </c>
      <c r="C25" s="35" t="s">
        <v>116</v>
      </c>
      <c r="D25" s="40">
        <v>20</v>
      </c>
      <c r="E25" s="35" t="s">
        <v>56</v>
      </c>
      <c r="F25" s="47">
        <f>D25*D17</f>
        <v>2240</v>
      </c>
      <c r="G25" s="35" t="s">
        <v>49</v>
      </c>
      <c r="H25" s="47">
        <f>F25/D26</f>
        <v>1016.048117135833</v>
      </c>
      <c r="I25" s="35" t="s">
        <v>117</v>
      </c>
      <c r="J25" s="41"/>
      <c r="K25" s="35"/>
      <c r="S25" s="37"/>
      <c r="V25" s="41"/>
      <c r="W25" s="41"/>
      <c r="AJ25" s="41"/>
    </row>
    <row r="26" spans="1:50" x14ac:dyDescent="0.3">
      <c r="A26" s="39"/>
      <c r="B26" s="46">
        <v>1</v>
      </c>
      <c r="C26" s="35" t="s">
        <v>4</v>
      </c>
      <c r="D26" s="40">
        <v>2.2046199999999998</v>
      </c>
      <c r="E26" s="35" t="s">
        <v>49</v>
      </c>
      <c r="F26" s="47">
        <f>D26/D17</f>
        <v>1.9684107142857142E-2</v>
      </c>
      <c r="G26" s="48" t="s">
        <v>56</v>
      </c>
      <c r="I26" s="41"/>
      <c r="J26" s="41"/>
      <c r="S26" s="37"/>
      <c r="V26" s="41"/>
      <c r="W26" s="41"/>
      <c r="AJ26" s="41"/>
    </row>
    <row r="27" spans="1:50" x14ac:dyDescent="0.3">
      <c r="A27" s="39"/>
      <c r="B27" s="46">
        <v>1</v>
      </c>
      <c r="C27" s="35" t="s">
        <v>60</v>
      </c>
      <c r="D27" s="40">
        <v>44.927999999999997</v>
      </c>
      <c r="E27" s="35" t="s">
        <v>117</v>
      </c>
      <c r="F27" s="47">
        <f>D27*D26/D31</f>
        <v>0.88436756571428554</v>
      </c>
      <c r="G27" s="48" t="s">
        <v>56</v>
      </c>
      <c r="H27" s="40">
        <f>D27/H25</f>
        <v>4.4218378285714281E-2</v>
      </c>
      <c r="I27" s="48" t="s">
        <v>8</v>
      </c>
      <c r="J27" s="41"/>
      <c r="S27" s="37"/>
      <c r="V27" s="41"/>
      <c r="W27" s="41"/>
      <c r="AJ27" s="41"/>
    </row>
    <row r="28" spans="1:50" x14ac:dyDescent="0.3">
      <c r="A28" s="39"/>
      <c r="B28" s="46">
        <v>1</v>
      </c>
      <c r="C28" s="35" t="s">
        <v>61</v>
      </c>
      <c r="D28" s="40">
        <v>270</v>
      </c>
      <c r="E28" s="35" t="s">
        <v>59</v>
      </c>
      <c r="F28" s="47">
        <v>198</v>
      </c>
      <c r="G28" s="48" t="s">
        <v>62</v>
      </c>
      <c r="H28" s="40">
        <v>121.3056</v>
      </c>
      <c r="I28" s="48" t="s">
        <v>58</v>
      </c>
      <c r="J28" s="41"/>
      <c r="K28" s="41"/>
      <c r="T28" s="37"/>
      <c r="W28" s="41"/>
      <c r="X28" s="41"/>
      <c r="AK28" s="41"/>
    </row>
    <row r="29" spans="1:50" x14ac:dyDescent="0.3">
      <c r="A29" s="39"/>
      <c r="B29" s="39">
        <v>1</v>
      </c>
      <c r="C29" s="35" t="s">
        <v>48</v>
      </c>
      <c r="D29" s="40">
        <v>108</v>
      </c>
      <c r="E29" s="35" t="s">
        <v>49</v>
      </c>
      <c r="H29" s="35"/>
      <c r="I29" s="40"/>
      <c r="J29" s="40"/>
      <c r="K29" s="35"/>
      <c r="M29" s="6"/>
      <c r="N29" s="6"/>
      <c r="O29" s="6"/>
      <c r="P29" s="6"/>
      <c r="Q29" s="37"/>
      <c r="R29" s="37"/>
      <c r="S29" s="49"/>
      <c r="T29" s="49"/>
      <c r="U29" s="49"/>
      <c r="V29" s="41"/>
      <c r="W29" s="37"/>
      <c r="X29" s="37"/>
      <c r="Y29" s="37"/>
      <c r="Z29" s="37"/>
    </row>
    <row r="30" spans="1:50" x14ac:dyDescent="0.3">
      <c r="A30" s="39"/>
      <c r="B30" s="39">
        <v>1</v>
      </c>
      <c r="C30" s="35" t="s">
        <v>50</v>
      </c>
      <c r="D30" s="40">
        <v>32.5</v>
      </c>
      <c r="E30" s="35" t="s">
        <v>49</v>
      </c>
      <c r="F30" s="37"/>
      <c r="G30" s="37"/>
      <c r="H30" s="35"/>
      <c r="I30" s="40"/>
      <c r="J30" s="40"/>
      <c r="K30" s="35"/>
      <c r="M30" s="6"/>
      <c r="N30" s="6"/>
      <c r="O30" s="6"/>
      <c r="P30" s="6"/>
      <c r="Q30" s="37"/>
      <c r="R30" s="37"/>
      <c r="S30" s="49"/>
      <c r="T30" s="49"/>
      <c r="U30" s="49"/>
      <c r="V30" s="41"/>
      <c r="W30" s="37"/>
      <c r="X30" s="37"/>
      <c r="Y30" s="37"/>
      <c r="Z30" s="37"/>
    </row>
    <row r="31" spans="1:50" x14ac:dyDescent="0.3">
      <c r="A31" s="39"/>
      <c r="B31" s="39">
        <v>1</v>
      </c>
      <c r="C31" s="35" t="s">
        <v>52</v>
      </c>
      <c r="D31" s="40">
        <v>112</v>
      </c>
      <c r="E31" s="35" t="s">
        <v>53</v>
      </c>
      <c r="H31" s="35"/>
      <c r="I31" s="40"/>
      <c r="J31" s="40"/>
      <c r="K31" s="35"/>
      <c r="M31" s="6"/>
      <c r="N31" s="6"/>
      <c r="O31" s="6"/>
      <c r="P31" s="6"/>
      <c r="Q31" s="37"/>
      <c r="R31" s="37"/>
      <c r="S31" s="49"/>
      <c r="T31" s="49"/>
      <c r="U31" s="49"/>
      <c r="V31" s="41"/>
      <c r="W31" s="37"/>
      <c r="X31" s="37"/>
      <c r="Y31" s="37"/>
      <c r="Z31" s="37"/>
    </row>
    <row r="32" spans="1:50" ht="14.4" customHeight="1" x14ac:dyDescent="0.3">
      <c r="A32" s="39"/>
      <c r="B32" s="63">
        <v>1</v>
      </c>
      <c r="C32" s="60" t="s">
        <v>54</v>
      </c>
      <c r="D32" s="61">
        <v>130</v>
      </c>
      <c r="E32" s="62" t="s">
        <v>49</v>
      </c>
      <c r="H32" s="35"/>
      <c r="I32" s="40"/>
      <c r="J32" s="40"/>
      <c r="K32" s="35"/>
      <c r="M32" s="6"/>
      <c r="N32" s="6"/>
      <c r="O32" s="6"/>
      <c r="P32" s="6"/>
      <c r="Q32" s="37"/>
      <c r="R32" s="37"/>
      <c r="S32" s="49"/>
      <c r="T32" s="49"/>
      <c r="U32" s="49"/>
      <c r="V32" s="41"/>
      <c r="W32" s="37"/>
      <c r="X32" s="37"/>
      <c r="Y32" s="37"/>
      <c r="Z32" s="37"/>
    </row>
    <row r="33" spans="1:26" ht="14.4" customHeight="1" x14ac:dyDescent="0.3">
      <c r="A33" s="39"/>
      <c r="B33" s="63"/>
      <c r="C33" s="60"/>
      <c r="D33" s="61"/>
      <c r="E33" s="62"/>
      <c r="F33" s="37"/>
      <c r="G33" s="37"/>
      <c r="H33" s="35"/>
      <c r="I33" s="40"/>
      <c r="J33" s="40"/>
      <c r="K33" s="35"/>
      <c r="M33" s="6"/>
      <c r="N33" s="6"/>
      <c r="O33" s="6"/>
      <c r="P33" s="6"/>
      <c r="Q33" s="37"/>
      <c r="R33" s="37"/>
      <c r="S33" s="49"/>
      <c r="T33" s="49"/>
      <c r="U33" s="49"/>
      <c r="V33" s="41"/>
      <c r="W33" s="37"/>
      <c r="X33" s="37"/>
      <c r="Y33" s="37"/>
      <c r="Z33" s="37"/>
    </row>
    <row r="34" spans="1:26" x14ac:dyDescent="0.3">
      <c r="A34" s="39"/>
      <c r="B34" s="50">
        <v>1</v>
      </c>
      <c r="C34" s="35" t="s">
        <v>55</v>
      </c>
      <c r="D34" s="40">
        <v>260</v>
      </c>
      <c r="E34" s="35" t="s">
        <v>49</v>
      </c>
      <c r="F34" s="37"/>
      <c r="G34" s="37"/>
      <c r="H34" s="35"/>
      <c r="I34" s="40"/>
      <c r="J34" s="40"/>
      <c r="K34" s="35"/>
      <c r="M34" s="6"/>
      <c r="N34" s="6"/>
      <c r="O34" s="6"/>
      <c r="P34" s="6"/>
      <c r="Q34" s="37"/>
      <c r="R34" s="37"/>
      <c r="S34" s="49"/>
      <c r="T34" s="49"/>
      <c r="U34" s="49"/>
      <c r="V34" s="41"/>
      <c r="W34" s="37"/>
      <c r="X34" s="37"/>
      <c r="Y34" s="37"/>
      <c r="Z34" s="37"/>
    </row>
    <row r="35" spans="1:26" x14ac:dyDescent="0.3">
      <c r="A35" s="39"/>
      <c r="B35" s="50">
        <v>1</v>
      </c>
      <c r="C35" s="35" t="s">
        <v>123</v>
      </c>
      <c r="D35" s="40">
        <f>D32/D31</f>
        <v>1.1607142857142858</v>
      </c>
      <c r="E35" s="35" t="s">
        <v>56</v>
      </c>
      <c r="F35" s="37"/>
      <c r="G35" s="37"/>
      <c r="H35" s="35"/>
      <c r="I35" s="40"/>
      <c r="J35" s="40"/>
      <c r="K35" s="35"/>
      <c r="M35" s="6"/>
      <c r="N35" s="6"/>
      <c r="O35" s="6"/>
      <c r="P35" s="6"/>
      <c r="Q35" s="37"/>
      <c r="R35" s="37"/>
      <c r="S35" s="49"/>
      <c r="T35" s="49"/>
      <c r="U35" s="49"/>
      <c r="V35" s="41"/>
      <c r="W35" s="37"/>
      <c r="X35" s="37"/>
      <c r="Y35" s="37"/>
      <c r="Z35" s="37"/>
    </row>
    <row r="36" spans="1:26" x14ac:dyDescent="0.3">
      <c r="A36" s="39"/>
      <c r="B36" s="50">
        <v>1</v>
      </c>
      <c r="C36" s="35" t="s">
        <v>55</v>
      </c>
      <c r="D36" s="40">
        <f>D34/D31</f>
        <v>2.3214285714285716</v>
      </c>
      <c r="E36" s="35" t="s">
        <v>56</v>
      </c>
      <c r="F36" s="37"/>
      <c r="G36" s="37"/>
      <c r="H36" s="35"/>
      <c r="I36" s="40"/>
      <c r="J36" s="40"/>
      <c r="K36" s="35"/>
      <c r="M36" s="6"/>
      <c r="N36" s="6"/>
      <c r="O36" s="6"/>
      <c r="P36" s="6"/>
      <c r="Q36" s="37"/>
      <c r="R36" s="37"/>
      <c r="S36" s="49"/>
      <c r="T36" s="49"/>
      <c r="U36" s="49"/>
      <c r="V36" s="41"/>
      <c r="W36" s="37"/>
      <c r="X36" s="37"/>
      <c r="Y36" s="37"/>
      <c r="Z36" s="37"/>
    </row>
  </sheetData>
  <mergeCells count="8">
    <mergeCell ref="B19:B20"/>
    <mergeCell ref="C19:C20"/>
    <mergeCell ref="D19:D20"/>
    <mergeCell ref="E19:E20"/>
    <mergeCell ref="B32:B33"/>
    <mergeCell ref="C32:C33"/>
    <mergeCell ref="D32:D33"/>
    <mergeCell ref="E32:E3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5"/>
  <sheetViews>
    <sheetView zoomScale="80" zoomScaleNormal="8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C11" sqref="C11"/>
    </sheetView>
  </sheetViews>
  <sheetFormatPr defaultRowHeight="14.4" x14ac:dyDescent="0.3"/>
  <cols>
    <col min="1" max="1" width="21.6640625" customWidth="1"/>
    <col min="2" max="2" width="12.5546875" customWidth="1"/>
    <col min="3" max="60" width="14.6640625" customWidth="1"/>
  </cols>
  <sheetData>
    <row r="1" spans="1:60" s="1" customFormat="1" x14ac:dyDescent="0.3">
      <c r="A1" s="2"/>
      <c r="C1" s="58" t="s">
        <v>72</v>
      </c>
      <c r="D1" s="58"/>
      <c r="E1" s="58" t="s">
        <v>73</v>
      </c>
      <c r="F1" s="58"/>
      <c r="G1" s="58" t="s">
        <v>74</v>
      </c>
      <c r="H1" s="58"/>
      <c r="I1" s="58" t="s">
        <v>75</v>
      </c>
      <c r="J1" s="58"/>
      <c r="K1" s="58" t="s">
        <v>76</v>
      </c>
      <c r="L1" s="58"/>
      <c r="M1" s="58" t="s">
        <v>77</v>
      </c>
      <c r="N1" s="58"/>
      <c r="O1" s="58" t="s">
        <v>78</v>
      </c>
      <c r="P1" s="58"/>
      <c r="Q1" s="58" t="s">
        <v>79</v>
      </c>
      <c r="R1" s="58"/>
      <c r="S1" s="58" t="s">
        <v>80</v>
      </c>
      <c r="T1" s="58"/>
      <c r="U1" s="58" t="s">
        <v>81</v>
      </c>
      <c r="V1" s="58"/>
      <c r="W1" s="58" t="s">
        <v>82</v>
      </c>
      <c r="X1" s="58"/>
      <c r="Y1" s="58" t="s">
        <v>83</v>
      </c>
      <c r="Z1" s="58"/>
      <c r="AA1" s="58" t="s">
        <v>84</v>
      </c>
      <c r="AB1" s="58"/>
      <c r="AC1" s="58" t="s">
        <v>85</v>
      </c>
      <c r="AD1" s="58"/>
      <c r="AE1" s="58" t="s">
        <v>86</v>
      </c>
      <c r="AF1" s="58"/>
      <c r="AG1" s="58" t="s">
        <v>87</v>
      </c>
      <c r="AH1" s="58"/>
      <c r="AI1" s="58" t="s">
        <v>88</v>
      </c>
      <c r="AJ1" s="58"/>
      <c r="AK1" s="58" t="s">
        <v>89</v>
      </c>
      <c r="AL1" s="58"/>
      <c r="AM1" s="58" t="s">
        <v>90</v>
      </c>
      <c r="AN1" s="58"/>
      <c r="AO1" s="58" t="s">
        <v>91</v>
      </c>
      <c r="AP1" s="58"/>
      <c r="AQ1" s="58" t="s">
        <v>92</v>
      </c>
      <c r="AR1" s="58"/>
      <c r="AS1" s="58" t="s">
        <v>93</v>
      </c>
      <c r="AT1" s="58"/>
      <c r="AU1" s="58" t="s">
        <v>94</v>
      </c>
      <c r="AV1" s="58"/>
      <c r="AW1" s="58" t="s">
        <v>95</v>
      </c>
      <c r="AX1" s="58"/>
      <c r="AY1" s="58" t="s">
        <v>96</v>
      </c>
      <c r="AZ1" s="58"/>
      <c r="BA1" s="58" t="s">
        <v>97</v>
      </c>
      <c r="BB1" s="58"/>
      <c r="BC1" s="58" t="s">
        <v>98</v>
      </c>
      <c r="BD1" s="58"/>
      <c r="BE1" s="58" t="s">
        <v>99</v>
      </c>
      <c r="BF1" s="58"/>
      <c r="BG1" s="58" t="s">
        <v>100</v>
      </c>
      <c r="BH1" s="58"/>
    </row>
    <row r="2" spans="1:60" s="1" customFormat="1" x14ac:dyDescent="0.3">
      <c r="A2" s="3" t="s">
        <v>0</v>
      </c>
      <c r="B2" s="2" t="s">
        <v>110</v>
      </c>
      <c r="C2" s="2" t="s">
        <v>2</v>
      </c>
      <c r="D2" s="2" t="s">
        <v>70</v>
      </c>
      <c r="E2" s="2" t="s">
        <v>2</v>
      </c>
      <c r="F2" s="2" t="s">
        <v>70</v>
      </c>
      <c r="G2" s="2" t="s">
        <v>2</v>
      </c>
      <c r="H2" s="2" t="s">
        <v>70</v>
      </c>
      <c r="I2" s="2" t="s">
        <v>2</v>
      </c>
      <c r="J2" s="2" t="s">
        <v>70</v>
      </c>
      <c r="K2" s="2" t="s">
        <v>2</v>
      </c>
      <c r="L2" s="2" t="s">
        <v>70</v>
      </c>
      <c r="M2" s="2" t="s">
        <v>2</v>
      </c>
      <c r="N2" s="2" t="s">
        <v>70</v>
      </c>
      <c r="O2" s="2" t="s">
        <v>2</v>
      </c>
      <c r="P2" s="2" t="s">
        <v>70</v>
      </c>
      <c r="Q2" s="2" t="s">
        <v>2</v>
      </c>
      <c r="R2" s="2" t="s">
        <v>70</v>
      </c>
      <c r="S2" s="2" t="s">
        <v>2</v>
      </c>
      <c r="T2" s="2" t="s">
        <v>70</v>
      </c>
      <c r="U2" s="2" t="s">
        <v>2</v>
      </c>
      <c r="V2" s="2" t="s">
        <v>70</v>
      </c>
      <c r="W2" s="2" t="s">
        <v>2</v>
      </c>
      <c r="X2" s="2" t="s">
        <v>70</v>
      </c>
      <c r="Y2" s="2" t="s">
        <v>2</v>
      </c>
      <c r="Z2" s="2" t="s">
        <v>70</v>
      </c>
      <c r="AA2" s="2" t="s">
        <v>2</v>
      </c>
      <c r="AB2" s="2" t="s">
        <v>70</v>
      </c>
      <c r="AC2" s="2" t="s">
        <v>2</v>
      </c>
      <c r="AD2" s="2" t="s">
        <v>70</v>
      </c>
      <c r="AE2" s="2" t="s">
        <v>2</v>
      </c>
      <c r="AF2" s="2" t="s">
        <v>70</v>
      </c>
      <c r="AG2" s="2" t="s">
        <v>2</v>
      </c>
      <c r="AH2" s="2" t="s">
        <v>70</v>
      </c>
      <c r="AI2" s="2" t="s">
        <v>2</v>
      </c>
      <c r="AJ2" s="2" t="s">
        <v>70</v>
      </c>
      <c r="AK2" s="2" t="s">
        <v>2</v>
      </c>
      <c r="AL2" s="2" t="s">
        <v>70</v>
      </c>
      <c r="AM2" s="2" t="s">
        <v>2</v>
      </c>
      <c r="AN2" s="2" t="s">
        <v>70</v>
      </c>
      <c r="AO2" s="2" t="s">
        <v>2</v>
      </c>
      <c r="AP2" s="2" t="s">
        <v>70</v>
      </c>
      <c r="AQ2" s="2" t="s">
        <v>2</v>
      </c>
      <c r="AR2" s="2" t="s">
        <v>70</v>
      </c>
      <c r="AS2" s="2" t="s">
        <v>2</v>
      </c>
      <c r="AT2" s="2" t="s">
        <v>70</v>
      </c>
      <c r="AU2" s="2" t="s">
        <v>2</v>
      </c>
      <c r="AV2" s="2" t="s">
        <v>70</v>
      </c>
      <c r="AW2" s="2" t="s">
        <v>2</v>
      </c>
      <c r="AX2" s="2" t="s">
        <v>70</v>
      </c>
      <c r="AY2" s="2" t="s">
        <v>2</v>
      </c>
      <c r="AZ2" s="2" t="s">
        <v>70</v>
      </c>
      <c r="BA2" s="2" t="s">
        <v>2</v>
      </c>
      <c r="BB2" s="2" t="s">
        <v>70</v>
      </c>
      <c r="BC2" s="2" t="s">
        <v>2</v>
      </c>
      <c r="BD2" s="2" t="s">
        <v>70</v>
      </c>
      <c r="BE2" s="2" t="s">
        <v>2</v>
      </c>
      <c r="BF2" s="2" t="s">
        <v>70</v>
      </c>
      <c r="BG2" s="2" t="s">
        <v>2</v>
      </c>
      <c r="BH2" s="2" t="s">
        <v>70</v>
      </c>
    </row>
    <row r="3" spans="1:60" x14ac:dyDescent="0.3">
      <c r="A3" t="s">
        <v>10</v>
      </c>
      <c r="B3" t="s">
        <v>67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>
        <v>14475000</v>
      </c>
      <c r="Z3" s="8">
        <v>12000</v>
      </c>
      <c r="AA3" s="8">
        <v>13670000</v>
      </c>
      <c r="AB3" s="8">
        <v>12000</v>
      </c>
      <c r="AC3" s="8">
        <v>34982000</v>
      </c>
      <c r="AD3" s="8">
        <v>34000</v>
      </c>
      <c r="AE3" s="8">
        <v>39761000</v>
      </c>
      <c r="AF3" s="8">
        <v>43000</v>
      </c>
      <c r="AG3" s="8">
        <v>77651000</v>
      </c>
      <c r="AH3" s="8">
        <v>103000</v>
      </c>
      <c r="AI3" s="8">
        <v>63171000</v>
      </c>
      <c r="AJ3" s="8">
        <v>81000</v>
      </c>
      <c r="AK3" s="8">
        <v>79548000</v>
      </c>
      <c r="AL3" s="8">
        <v>93000</v>
      </c>
      <c r="AM3" s="8">
        <v>96583000</v>
      </c>
      <c r="AN3" s="8">
        <v>120000</v>
      </c>
      <c r="AO3" s="8">
        <v>74642000</v>
      </c>
      <c r="AP3" s="8">
        <v>101000</v>
      </c>
      <c r="AQ3" s="8">
        <v>58371000</v>
      </c>
      <c r="AR3" s="8">
        <v>82000</v>
      </c>
      <c r="AS3" s="8">
        <v>62483000</v>
      </c>
      <c r="AT3" s="8">
        <v>106000</v>
      </c>
      <c r="AU3" s="8">
        <v>66330000</v>
      </c>
      <c r="AV3" s="8">
        <v>99000</v>
      </c>
      <c r="AW3" s="8">
        <v>56988000</v>
      </c>
      <c r="AX3" s="8">
        <v>86000</v>
      </c>
      <c r="AY3" s="8">
        <v>102082000</v>
      </c>
      <c r="AZ3" s="8">
        <v>153000</v>
      </c>
      <c r="BA3" s="8">
        <v>83608000</v>
      </c>
      <c r="BB3" s="8">
        <v>125000</v>
      </c>
      <c r="BC3" s="8">
        <v>96765000</v>
      </c>
      <c r="BD3" s="8">
        <v>116000</v>
      </c>
      <c r="BE3" s="8">
        <v>150401000</v>
      </c>
      <c r="BF3" s="8">
        <v>181000</v>
      </c>
      <c r="BG3" s="8">
        <v>148571000</v>
      </c>
      <c r="BH3" s="8">
        <v>252000</v>
      </c>
    </row>
    <row r="4" spans="1:60" x14ac:dyDescent="0.3">
      <c r="A4" t="s">
        <v>5</v>
      </c>
      <c r="B4" t="s">
        <v>63</v>
      </c>
      <c r="C4" s="8">
        <v>10146000</v>
      </c>
      <c r="D4" s="8">
        <v>130000</v>
      </c>
      <c r="E4" s="8">
        <v>9588000</v>
      </c>
      <c r="F4" s="8">
        <v>109000</v>
      </c>
      <c r="G4" s="8">
        <v>10470000</v>
      </c>
      <c r="H4" s="8">
        <v>134000</v>
      </c>
      <c r="I4" s="8">
        <v>9093000</v>
      </c>
      <c r="J4" s="8">
        <v>110000</v>
      </c>
      <c r="K4" s="8">
        <v>5738000</v>
      </c>
      <c r="L4" s="8">
        <v>75000</v>
      </c>
      <c r="M4" s="8">
        <v>7329000</v>
      </c>
      <c r="N4" s="8">
        <v>71000</v>
      </c>
      <c r="O4" s="8">
        <v>11242000</v>
      </c>
      <c r="P4" s="8">
        <v>126000</v>
      </c>
      <c r="Q4" s="8">
        <v>12055000</v>
      </c>
      <c r="R4" s="8">
        <v>137000</v>
      </c>
      <c r="S4" s="8">
        <v>14825000</v>
      </c>
      <c r="T4" s="8">
        <v>171000</v>
      </c>
      <c r="U4" s="8">
        <v>9186000</v>
      </c>
      <c r="V4" s="8">
        <v>96000</v>
      </c>
      <c r="W4" s="8">
        <v>10797000</v>
      </c>
      <c r="X4" s="8">
        <v>104000</v>
      </c>
      <c r="Y4" s="8">
        <v>11540000</v>
      </c>
      <c r="Z4" s="8">
        <v>109000</v>
      </c>
      <c r="AA4" s="8">
        <v>10690000</v>
      </c>
      <c r="AB4" s="8">
        <v>100000</v>
      </c>
      <c r="AC4" s="8">
        <v>8995000</v>
      </c>
      <c r="AD4" s="8">
        <v>100000</v>
      </c>
      <c r="AE4" s="8">
        <v>9243000</v>
      </c>
      <c r="AF4" s="8">
        <v>105000</v>
      </c>
      <c r="AG4" s="8">
        <v>7860000</v>
      </c>
      <c r="AH4" s="8">
        <v>89000</v>
      </c>
      <c r="AI4" s="8">
        <v>6504000</v>
      </c>
      <c r="AJ4" s="8">
        <v>75000</v>
      </c>
      <c r="AK4" s="8">
        <v>7936000</v>
      </c>
      <c r="AL4" s="8">
        <v>95000</v>
      </c>
      <c r="AM4" s="8">
        <v>11787000</v>
      </c>
      <c r="AN4" s="8">
        <v>118000</v>
      </c>
      <c r="AO4" s="8">
        <v>15549000</v>
      </c>
      <c r="AP4" s="8">
        <v>153000</v>
      </c>
      <c r="AQ4" s="8">
        <v>13787000</v>
      </c>
      <c r="AR4" s="8">
        <v>144000</v>
      </c>
      <c r="AS4" s="8">
        <v>13849000</v>
      </c>
      <c r="AT4" s="8">
        <v>131000</v>
      </c>
      <c r="AU4" s="8">
        <v>12345000</v>
      </c>
      <c r="AV4" s="8">
        <v>135000</v>
      </c>
      <c r="AW4" s="8">
        <v>11967000</v>
      </c>
      <c r="AX4" s="8">
        <v>141000</v>
      </c>
      <c r="AY4" s="8">
        <v>14514000</v>
      </c>
      <c r="AZ4" s="8">
        <v>167000</v>
      </c>
      <c r="BA4" s="8">
        <v>28834000</v>
      </c>
      <c r="BB4" s="8">
        <v>288000</v>
      </c>
      <c r="BC4" s="8">
        <v>29756000</v>
      </c>
      <c r="BD4" s="8">
        <v>288000</v>
      </c>
      <c r="BE4" s="8">
        <v>25142000</v>
      </c>
      <c r="BF4" s="8">
        <v>284000</v>
      </c>
      <c r="BG4" s="8">
        <v>23546000</v>
      </c>
      <c r="BH4" s="8">
        <v>279000</v>
      </c>
    </row>
    <row r="5" spans="1:60" x14ac:dyDescent="0.3">
      <c r="A5" t="s">
        <v>119</v>
      </c>
      <c r="B5" t="s">
        <v>69</v>
      </c>
      <c r="C5" s="8">
        <v>2075000</v>
      </c>
      <c r="D5" s="8">
        <v>1439000</v>
      </c>
      <c r="E5" s="8">
        <v>2284000</v>
      </c>
      <c r="F5" s="8">
        <v>1282000</v>
      </c>
      <c r="G5" s="8">
        <v>2290000</v>
      </c>
      <c r="H5" s="8">
        <v>1277000</v>
      </c>
      <c r="I5" s="8">
        <v>2075000</v>
      </c>
      <c r="J5" s="8">
        <v>1310000</v>
      </c>
      <c r="K5" s="8">
        <v>2099000</v>
      </c>
      <c r="L5" s="8">
        <v>1454000</v>
      </c>
      <c r="M5" s="8">
        <v>2522000</v>
      </c>
      <c r="N5" s="8">
        <v>1380000</v>
      </c>
      <c r="O5" s="8">
        <v>2781000</v>
      </c>
      <c r="P5" s="8">
        <v>1545000</v>
      </c>
      <c r="Q5" s="8">
        <v>3370000</v>
      </c>
      <c r="R5" s="8">
        <v>1024000</v>
      </c>
      <c r="S5" s="8">
        <v>2929000</v>
      </c>
      <c r="T5" s="8">
        <v>1840000</v>
      </c>
      <c r="U5" s="8">
        <v>2853000</v>
      </c>
      <c r="V5" s="8">
        <v>1458000</v>
      </c>
      <c r="W5" s="8">
        <v>2930000</v>
      </c>
      <c r="X5" s="8">
        <v>1200000</v>
      </c>
      <c r="Y5" s="8">
        <v>3094000</v>
      </c>
      <c r="Z5" s="8">
        <v>1227000</v>
      </c>
      <c r="AA5" s="8">
        <v>3801000</v>
      </c>
      <c r="AB5" s="8">
        <v>1531000</v>
      </c>
      <c r="AC5" s="8">
        <v>3630000</v>
      </c>
      <c r="AD5" s="8">
        <v>1511000</v>
      </c>
      <c r="AE5" s="8">
        <v>3166000</v>
      </c>
      <c r="AF5" s="8">
        <v>1637000</v>
      </c>
      <c r="AG5" s="8">
        <v>3295000</v>
      </c>
      <c r="AH5" s="8">
        <v>1960000</v>
      </c>
      <c r="AI5" s="8">
        <v>3326000</v>
      </c>
      <c r="AJ5" s="8">
        <v>1940000</v>
      </c>
      <c r="AK5" s="8">
        <v>3221000</v>
      </c>
      <c r="AL5" s="8">
        <v>1909000</v>
      </c>
      <c r="AM5" s="8">
        <v>2748000</v>
      </c>
      <c r="AN5" s="8">
        <v>1501000</v>
      </c>
      <c r="AO5" s="8">
        <v>2927000</v>
      </c>
      <c r="AP5" s="8">
        <v>1520000</v>
      </c>
      <c r="AQ5" s="8">
        <v>3485000</v>
      </c>
      <c r="AR5" s="8">
        <v>1714000</v>
      </c>
      <c r="AS5" s="8">
        <v>3693000</v>
      </c>
      <c r="AT5" s="8">
        <v>2181000</v>
      </c>
      <c r="AU5" s="8">
        <v>3919000</v>
      </c>
      <c r="AV5" s="8">
        <v>2555000</v>
      </c>
      <c r="AW5" s="8">
        <v>3742000</v>
      </c>
      <c r="AX5" s="8">
        <v>2471000</v>
      </c>
      <c r="AY5" s="8">
        <v>3308000</v>
      </c>
      <c r="AZ5" s="8">
        <v>2433000</v>
      </c>
      <c r="BA5" s="8">
        <v>2674000</v>
      </c>
      <c r="BB5" s="8">
        <v>2160000</v>
      </c>
      <c r="BC5" s="8">
        <v>3818000</v>
      </c>
      <c r="BD5" s="8">
        <v>3039000</v>
      </c>
      <c r="BE5" s="8">
        <v>4907000</v>
      </c>
      <c r="BF5" s="8">
        <v>4087000</v>
      </c>
      <c r="BG5" s="8">
        <v>3605000</v>
      </c>
      <c r="BH5" s="8">
        <v>3295000</v>
      </c>
    </row>
    <row r="6" spans="1:60" x14ac:dyDescent="0.3">
      <c r="A6" t="s">
        <v>107</v>
      </c>
      <c r="B6" t="s">
        <v>64</v>
      </c>
      <c r="C6" s="8">
        <v>1000</v>
      </c>
      <c r="D6" s="8">
        <v>5000</v>
      </c>
      <c r="E6" s="8">
        <v>2000</v>
      </c>
      <c r="F6" s="8">
        <v>6000</v>
      </c>
      <c r="G6" s="8">
        <v>3000</v>
      </c>
      <c r="H6" s="8">
        <v>10000</v>
      </c>
      <c r="I6" s="8">
        <v>3000</v>
      </c>
      <c r="J6" s="8">
        <v>10000</v>
      </c>
      <c r="K6" s="8">
        <v>2000</v>
      </c>
      <c r="L6" s="8">
        <v>8000</v>
      </c>
      <c r="M6" s="8">
        <v>3000</v>
      </c>
      <c r="N6" s="8">
        <v>9000</v>
      </c>
      <c r="O6" s="8">
        <v>6000</v>
      </c>
      <c r="P6" s="8">
        <v>22000</v>
      </c>
      <c r="Q6" s="8">
        <v>8000</v>
      </c>
      <c r="R6" s="8">
        <v>28000</v>
      </c>
      <c r="S6" s="8">
        <v>12000</v>
      </c>
      <c r="T6" s="8">
        <v>41000</v>
      </c>
      <c r="U6" s="8">
        <v>12000</v>
      </c>
      <c r="V6" s="8">
        <v>40000</v>
      </c>
      <c r="W6" s="8">
        <v>17000</v>
      </c>
      <c r="X6" s="8">
        <v>41000</v>
      </c>
      <c r="Y6" s="8">
        <v>26000</v>
      </c>
      <c r="Z6" s="8">
        <v>56000</v>
      </c>
      <c r="AA6" s="8">
        <v>31000</v>
      </c>
      <c r="AB6" s="8">
        <v>67000</v>
      </c>
      <c r="AC6" s="8">
        <v>40000</v>
      </c>
      <c r="AD6" s="8">
        <v>85000</v>
      </c>
      <c r="AE6" s="8">
        <v>42000</v>
      </c>
      <c r="AF6" s="8">
        <v>91000</v>
      </c>
      <c r="AG6" s="8">
        <v>47000</v>
      </c>
      <c r="AH6" s="8">
        <v>100000</v>
      </c>
      <c r="AI6" s="8">
        <v>49000</v>
      </c>
      <c r="AJ6" s="8">
        <v>134000</v>
      </c>
      <c r="AK6" s="8">
        <v>59000</v>
      </c>
      <c r="AL6" s="8">
        <v>191000</v>
      </c>
      <c r="AM6" s="8">
        <v>71000</v>
      </c>
      <c r="AN6" s="8">
        <v>209000</v>
      </c>
      <c r="AO6" s="8">
        <v>73000</v>
      </c>
      <c r="AP6" s="8">
        <v>224000</v>
      </c>
      <c r="AQ6" s="8">
        <v>67000</v>
      </c>
      <c r="AR6" s="8">
        <v>215000</v>
      </c>
      <c r="AS6" s="8">
        <v>74000</v>
      </c>
      <c r="AT6" s="8">
        <v>238000</v>
      </c>
      <c r="AU6" s="8">
        <v>66000</v>
      </c>
      <c r="AV6" s="8">
        <v>211000</v>
      </c>
      <c r="AW6" s="8">
        <v>67000</v>
      </c>
      <c r="AX6" s="8">
        <v>216000</v>
      </c>
      <c r="AY6" s="8">
        <v>76000</v>
      </c>
      <c r="AZ6" s="8">
        <v>242000</v>
      </c>
      <c r="BA6" s="8">
        <v>62000</v>
      </c>
      <c r="BB6" s="8">
        <v>283000</v>
      </c>
      <c r="BC6" s="8">
        <v>85000</v>
      </c>
      <c r="BD6" s="8">
        <v>356000</v>
      </c>
      <c r="BE6" s="8">
        <v>81000</v>
      </c>
      <c r="BF6" s="8">
        <v>364000</v>
      </c>
      <c r="BG6" s="8">
        <v>63000</v>
      </c>
      <c r="BH6" s="8">
        <v>296000</v>
      </c>
    </row>
    <row r="7" spans="1:60" x14ac:dyDescent="0.3">
      <c r="A7" t="s">
        <v>11</v>
      </c>
      <c r="B7" t="s">
        <v>64</v>
      </c>
      <c r="C7" s="8">
        <v>7000</v>
      </c>
      <c r="D7" s="8">
        <v>22000</v>
      </c>
      <c r="E7" s="8">
        <v>10000</v>
      </c>
      <c r="F7" s="8">
        <v>31000</v>
      </c>
      <c r="G7" s="8">
        <v>16000</v>
      </c>
      <c r="H7" s="8">
        <v>42000</v>
      </c>
      <c r="I7" s="8">
        <v>23000</v>
      </c>
      <c r="J7" s="8">
        <v>72000</v>
      </c>
      <c r="K7" s="8">
        <v>22000</v>
      </c>
      <c r="L7" s="8">
        <v>65000</v>
      </c>
      <c r="M7" s="8">
        <v>30000</v>
      </c>
      <c r="N7" s="8">
        <v>73000</v>
      </c>
      <c r="O7" s="8">
        <v>27000</v>
      </c>
      <c r="P7" s="8">
        <v>88000</v>
      </c>
      <c r="Q7" s="8">
        <v>38000</v>
      </c>
      <c r="R7" s="8">
        <v>114000</v>
      </c>
      <c r="S7" s="8">
        <v>46000</v>
      </c>
      <c r="T7" s="8">
        <v>146000</v>
      </c>
      <c r="U7" s="8">
        <v>58000</v>
      </c>
      <c r="V7" s="8">
        <v>161000</v>
      </c>
      <c r="W7" s="8">
        <v>52000</v>
      </c>
      <c r="X7" s="8">
        <v>159000</v>
      </c>
      <c r="Y7" s="8">
        <v>54000</v>
      </c>
      <c r="Z7" s="8">
        <v>129000</v>
      </c>
      <c r="AA7" s="8">
        <v>46000</v>
      </c>
      <c r="AB7" s="8">
        <v>139000</v>
      </c>
      <c r="AC7" s="8">
        <v>61000</v>
      </c>
      <c r="AD7" s="8">
        <v>182000</v>
      </c>
      <c r="AE7" s="8">
        <v>77000</v>
      </c>
      <c r="AF7" s="8">
        <v>229000</v>
      </c>
      <c r="AG7" s="8">
        <v>76000</v>
      </c>
      <c r="AH7" s="8">
        <v>153000</v>
      </c>
      <c r="AI7" s="8">
        <v>65000</v>
      </c>
      <c r="AJ7" s="8">
        <v>130000</v>
      </c>
      <c r="AK7" s="8">
        <v>50000</v>
      </c>
      <c r="AL7" s="8">
        <v>101000</v>
      </c>
      <c r="AM7" s="8">
        <v>74000</v>
      </c>
      <c r="AN7" s="8">
        <v>191000</v>
      </c>
      <c r="AO7" s="8">
        <v>79000</v>
      </c>
      <c r="AP7" s="8">
        <v>265000</v>
      </c>
      <c r="AQ7" s="8">
        <v>112000</v>
      </c>
      <c r="AR7" s="8">
        <v>393000</v>
      </c>
      <c r="AS7" s="8">
        <v>81000</v>
      </c>
      <c r="AT7" s="8">
        <v>217000</v>
      </c>
      <c r="AU7" s="8">
        <v>65000</v>
      </c>
      <c r="AV7" s="8">
        <v>163000</v>
      </c>
      <c r="AW7" s="8">
        <v>80000</v>
      </c>
      <c r="AX7" s="8">
        <v>199000</v>
      </c>
      <c r="AY7" s="8">
        <v>74000</v>
      </c>
      <c r="AZ7" s="8">
        <v>260000</v>
      </c>
      <c r="BA7" s="8">
        <v>91000</v>
      </c>
      <c r="BB7" s="8">
        <v>265000</v>
      </c>
      <c r="BC7" s="8">
        <v>94000</v>
      </c>
      <c r="BD7" s="8">
        <v>314000</v>
      </c>
      <c r="BE7" s="8">
        <v>122000</v>
      </c>
      <c r="BF7" s="8">
        <v>385000</v>
      </c>
      <c r="BG7" s="8">
        <v>102000</v>
      </c>
      <c r="BH7" s="8">
        <v>275000</v>
      </c>
    </row>
    <row r="8" spans="1:60" x14ac:dyDescent="0.3">
      <c r="A8" t="s">
        <v>108</v>
      </c>
      <c r="B8" t="s">
        <v>63</v>
      </c>
      <c r="C8" s="8">
        <v>44659000</v>
      </c>
      <c r="D8" s="8">
        <v>579000</v>
      </c>
      <c r="E8" s="8">
        <v>38251000</v>
      </c>
      <c r="F8" s="8">
        <v>453000</v>
      </c>
      <c r="G8" s="8">
        <v>44627000</v>
      </c>
      <c r="H8" s="8">
        <v>490000</v>
      </c>
      <c r="I8" s="8">
        <v>42356000</v>
      </c>
      <c r="J8" s="8">
        <v>541000</v>
      </c>
      <c r="K8" s="8">
        <v>32949000</v>
      </c>
      <c r="L8" s="8">
        <v>497000</v>
      </c>
      <c r="M8" s="8">
        <v>26880000</v>
      </c>
      <c r="N8" s="8">
        <v>339000</v>
      </c>
      <c r="O8" s="8">
        <v>46684000</v>
      </c>
      <c r="P8" s="8">
        <v>573000</v>
      </c>
      <c r="Q8" s="8">
        <v>55349000</v>
      </c>
      <c r="R8" s="8">
        <v>705000</v>
      </c>
      <c r="S8" s="8">
        <v>55113000</v>
      </c>
      <c r="T8" s="8">
        <v>761000</v>
      </c>
      <c r="U8" s="8">
        <v>56394000</v>
      </c>
      <c r="V8" s="8">
        <v>629000</v>
      </c>
      <c r="W8" s="8">
        <v>55146000</v>
      </c>
      <c r="X8" s="8">
        <v>473000</v>
      </c>
      <c r="Y8" s="8">
        <v>73597000</v>
      </c>
      <c r="Z8" s="8">
        <v>765000</v>
      </c>
      <c r="AA8" s="8">
        <v>72919000</v>
      </c>
      <c r="AB8" s="8">
        <v>635000</v>
      </c>
      <c r="AC8" s="8">
        <v>57681000</v>
      </c>
      <c r="AD8" s="8">
        <v>544000</v>
      </c>
      <c r="AE8" s="8">
        <v>64391000</v>
      </c>
      <c r="AF8" s="8">
        <v>664000</v>
      </c>
      <c r="AG8" s="8">
        <v>53729000</v>
      </c>
      <c r="AH8" s="8">
        <v>576000</v>
      </c>
      <c r="AI8" s="8">
        <v>49337000</v>
      </c>
      <c r="AJ8" s="8">
        <v>542000</v>
      </c>
      <c r="AK8" s="8">
        <v>44688000</v>
      </c>
      <c r="AL8" s="8">
        <v>362000</v>
      </c>
      <c r="AM8" s="8">
        <v>39222000</v>
      </c>
      <c r="AN8" s="8">
        <v>332000</v>
      </c>
      <c r="AO8" s="8">
        <v>22961000</v>
      </c>
      <c r="AP8" s="8">
        <v>239000</v>
      </c>
      <c r="AQ8" s="8">
        <v>30763000</v>
      </c>
      <c r="AR8" s="8">
        <v>400000</v>
      </c>
      <c r="AS8" s="8">
        <v>4761000</v>
      </c>
      <c r="AT8" s="8">
        <v>43000</v>
      </c>
      <c r="AU8" s="8">
        <v>4176000</v>
      </c>
      <c r="AV8" s="8">
        <v>37000</v>
      </c>
      <c r="AW8" s="8">
        <v>3919000</v>
      </c>
      <c r="AX8" s="8">
        <v>50000</v>
      </c>
      <c r="AY8" s="8">
        <v>4530000</v>
      </c>
      <c r="AZ8" s="8">
        <v>61000</v>
      </c>
      <c r="BA8" s="8">
        <v>6834000</v>
      </c>
      <c r="BB8" s="8">
        <v>114000</v>
      </c>
      <c r="BC8" s="8">
        <v>10803000</v>
      </c>
      <c r="BD8" s="8">
        <v>182000</v>
      </c>
      <c r="BE8" s="8">
        <v>9421000</v>
      </c>
      <c r="BF8" s="8">
        <v>171000</v>
      </c>
      <c r="BG8" s="8">
        <v>5133000</v>
      </c>
      <c r="BH8" s="8">
        <v>79000</v>
      </c>
    </row>
    <row r="9" spans="1:60" x14ac:dyDescent="0.3">
      <c r="A9" t="s">
        <v>12</v>
      </c>
      <c r="B9" t="s">
        <v>63</v>
      </c>
      <c r="C9" s="8">
        <v>1053000</v>
      </c>
      <c r="D9" s="8">
        <v>21000</v>
      </c>
      <c r="E9" s="8">
        <v>1144000</v>
      </c>
      <c r="F9" s="8">
        <v>21000</v>
      </c>
      <c r="G9" s="8">
        <v>817000</v>
      </c>
      <c r="H9" s="8">
        <v>13000</v>
      </c>
      <c r="I9" s="8">
        <v>765000</v>
      </c>
      <c r="J9" s="8">
        <v>12000</v>
      </c>
      <c r="K9" s="8">
        <v>998000</v>
      </c>
      <c r="L9" s="8">
        <v>13000</v>
      </c>
      <c r="M9" s="8">
        <v>1240000</v>
      </c>
      <c r="N9" s="8">
        <v>15000</v>
      </c>
      <c r="O9" s="8">
        <v>1236000</v>
      </c>
      <c r="P9" s="8">
        <v>16000</v>
      </c>
      <c r="Q9" s="8">
        <v>1464000</v>
      </c>
      <c r="R9" s="8">
        <v>17000</v>
      </c>
      <c r="S9" s="8">
        <v>1165000</v>
      </c>
      <c r="T9" s="8">
        <v>14000</v>
      </c>
      <c r="U9" s="8">
        <v>956000</v>
      </c>
      <c r="V9" s="8">
        <v>11000</v>
      </c>
      <c r="W9" s="8">
        <v>1160000</v>
      </c>
      <c r="X9" s="8">
        <v>13000</v>
      </c>
      <c r="Y9" s="8">
        <v>1336000</v>
      </c>
      <c r="Z9" s="8">
        <v>17000</v>
      </c>
      <c r="AA9" s="8">
        <v>1109000</v>
      </c>
      <c r="AB9" s="8">
        <v>14000</v>
      </c>
      <c r="AC9" s="8">
        <v>1316000</v>
      </c>
      <c r="AD9" s="8">
        <v>16000</v>
      </c>
      <c r="AE9" s="8">
        <v>1196000</v>
      </c>
      <c r="AF9" s="8">
        <v>18000</v>
      </c>
      <c r="AG9" s="8">
        <v>1314000</v>
      </c>
      <c r="AH9" s="8">
        <v>21000</v>
      </c>
      <c r="AI9" s="8">
        <v>1500000</v>
      </c>
      <c r="AJ9" s="8">
        <v>25000</v>
      </c>
      <c r="AK9" s="8">
        <v>1281000</v>
      </c>
      <c r="AL9" s="8">
        <v>23000</v>
      </c>
      <c r="AM9" s="8">
        <v>1192000</v>
      </c>
      <c r="AN9" s="8">
        <v>24000</v>
      </c>
      <c r="AO9" s="8">
        <v>1432000</v>
      </c>
      <c r="AP9" s="8">
        <v>29000</v>
      </c>
      <c r="AQ9" s="8">
        <v>1352000</v>
      </c>
      <c r="AR9" s="8">
        <v>27000</v>
      </c>
      <c r="AS9" s="8">
        <v>1318000</v>
      </c>
      <c r="AT9" s="8">
        <v>26000</v>
      </c>
      <c r="AU9" s="8">
        <v>1184000</v>
      </c>
      <c r="AV9" s="8">
        <v>24000</v>
      </c>
      <c r="AW9" s="8">
        <v>1070000</v>
      </c>
      <c r="AX9" s="8">
        <v>21000</v>
      </c>
      <c r="AY9" s="8">
        <v>1436000</v>
      </c>
      <c r="AZ9" s="8">
        <v>29000</v>
      </c>
      <c r="BA9" s="8">
        <v>1378000</v>
      </c>
      <c r="BB9" s="8">
        <v>28000</v>
      </c>
      <c r="BC9" s="8">
        <v>1258000</v>
      </c>
      <c r="BD9" s="8">
        <v>25000</v>
      </c>
      <c r="BE9" s="8">
        <v>1160000</v>
      </c>
      <c r="BF9" s="8">
        <v>23000</v>
      </c>
      <c r="BG9" s="8">
        <v>1457000</v>
      </c>
      <c r="BH9" s="8">
        <v>34000</v>
      </c>
    </row>
    <row r="10" spans="1:60" x14ac:dyDescent="0.3">
      <c r="A10" t="s">
        <v>120</v>
      </c>
      <c r="B10" t="s">
        <v>64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>
        <v>2000</v>
      </c>
      <c r="BB10" s="8">
        <v>1000</v>
      </c>
      <c r="BC10" s="8">
        <v>5000</v>
      </c>
      <c r="BD10" s="8">
        <v>4000</v>
      </c>
      <c r="BE10" s="8">
        <v>52000</v>
      </c>
      <c r="BF10" s="8">
        <v>44000</v>
      </c>
      <c r="BG10" s="8">
        <v>64000</v>
      </c>
      <c r="BH10" s="8">
        <v>64000</v>
      </c>
    </row>
    <row r="11" spans="1:60" x14ac:dyDescent="0.3">
      <c r="A11" t="s">
        <v>121</v>
      </c>
      <c r="B11" t="s">
        <v>68</v>
      </c>
      <c r="C11" s="8">
        <v>3189000</v>
      </c>
      <c r="D11" s="8">
        <v>7706000</v>
      </c>
      <c r="E11" s="8">
        <v>3041000</v>
      </c>
      <c r="F11" s="8">
        <v>7121000</v>
      </c>
      <c r="G11" s="8">
        <v>3067000</v>
      </c>
      <c r="H11" s="8">
        <v>7543000</v>
      </c>
      <c r="I11" s="8">
        <v>2692000</v>
      </c>
      <c r="J11" s="8">
        <v>6823000</v>
      </c>
      <c r="K11" s="8">
        <v>3206000</v>
      </c>
      <c r="L11" s="8">
        <v>8548000</v>
      </c>
      <c r="M11" s="8">
        <v>3328000</v>
      </c>
      <c r="N11" s="8">
        <v>8272000</v>
      </c>
      <c r="O11" s="8">
        <v>4263000</v>
      </c>
      <c r="P11" s="8">
        <v>8989000</v>
      </c>
      <c r="Q11" s="8">
        <v>5085000</v>
      </c>
      <c r="R11" s="8">
        <v>8838000</v>
      </c>
      <c r="S11" s="8">
        <v>4480000</v>
      </c>
      <c r="T11" s="8">
        <v>8526000</v>
      </c>
      <c r="U11" s="8">
        <v>5403000</v>
      </c>
      <c r="V11" s="8">
        <v>8181000</v>
      </c>
      <c r="W11" s="8">
        <v>5264000</v>
      </c>
      <c r="X11" s="8">
        <v>9463000</v>
      </c>
      <c r="Y11" s="8">
        <v>5173000</v>
      </c>
      <c r="Z11" s="8">
        <v>9987000</v>
      </c>
      <c r="AA11" s="8">
        <v>5720000</v>
      </c>
      <c r="AB11" s="8">
        <v>8916000</v>
      </c>
      <c r="AC11" s="8">
        <v>5990000</v>
      </c>
      <c r="AD11" s="8">
        <v>8449000</v>
      </c>
      <c r="AE11" s="8">
        <v>6679000</v>
      </c>
      <c r="AF11" s="8">
        <v>11598000</v>
      </c>
      <c r="AG11" s="8">
        <v>5427000</v>
      </c>
      <c r="AH11" s="8">
        <v>13039000</v>
      </c>
      <c r="AI11" s="8">
        <v>6123000</v>
      </c>
      <c r="AJ11" s="8">
        <v>11833000</v>
      </c>
      <c r="AK11" s="8">
        <v>6652000</v>
      </c>
      <c r="AL11" s="8">
        <v>13886000</v>
      </c>
      <c r="AM11" s="8">
        <v>5589000</v>
      </c>
      <c r="AN11" s="8">
        <v>15677000</v>
      </c>
      <c r="AO11" s="8">
        <v>5913000</v>
      </c>
      <c r="AP11" s="8">
        <v>16703000</v>
      </c>
      <c r="AQ11" s="8">
        <v>6527000</v>
      </c>
      <c r="AR11" s="8">
        <v>15806000</v>
      </c>
      <c r="AS11" s="8">
        <v>6697000</v>
      </c>
      <c r="AT11" s="8">
        <v>20528000</v>
      </c>
      <c r="AU11" s="8">
        <v>6859000</v>
      </c>
      <c r="AV11" s="8">
        <v>23598000</v>
      </c>
      <c r="AW11" s="8">
        <v>6348000</v>
      </c>
      <c r="AX11" s="8">
        <v>17092000</v>
      </c>
      <c r="AY11" s="8">
        <v>6952000</v>
      </c>
      <c r="AZ11" s="8">
        <v>21478000</v>
      </c>
      <c r="BA11" s="8">
        <v>6009000</v>
      </c>
      <c r="BB11" s="8">
        <v>24242000</v>
      </c>
      <c r="BC11" s="8">
        <v>6638000</v>
      </c>
      <c r="BD11" s="8">
        <v>22988000</v>
      </c>
      <c r="BE11" s="8">
        <v>8307000</v>
      </c>
      <c r="BF11" s="8">
        <v>27529000</v>
      </c>
      <c r="BG11" s="8">
        <v>6973000</v>
      </c>
      <c r="BH11" s="8">
        <v>25513000</v>
      </c>
    </row>
    <row r="12" spans="1:60" x14ac:dyDescent="0.3">
      <c r="A12" t="s">
        <v>122</v>
      </c>
      <c r="B12" t="s">
        <v>63</v>
      </c>
      <c r="C12" s="8">
        <v>1283000</v>
      </c>
      <c r="D12" s="8">
        <v>56000</v>
      </c>
      <c r="E12" s="8">
        <v>1823000</v>
      </c>
      <c r="F12" s="8">
        <v>66000</v>
      </c>
      <c r="G12" s="8">
        <v>1595000</v>
      </c>
      <c r="H12" s="8">
        <v>68000</v>
      </c>
      <c r="I12" s="8">
        <v>1385000</v>
      </c>
      <c r="J12" s="8">
        <v>58000</v>
      </c>
      <c r="K12" s="8">
        <v>1351000</v>
      </c>
      <c r="L12" s="8">
        <v>63000</v>
      </c>
      <c r="M12" s="8">
        <v>1164000</v>
      </c>
      <c r="N12" s="8">
        <v>53000</v>
      </c>
      <c r="O12" s="8">
        <v>809000</v>
      </c>
      <c r="P12" s="8">
        <v>36000</v>
      </c>
      <c r="Q12" s="8">
        <v>762000</v>
      </c>
      <c r="R12" s="8">
        <v>34000</v>
      </c>
      <c r="S12" s="8">
        <v>1054000</v>
      </c>
      <c r="T12" s="8">
        <v>48000</v>
      </c>
      <c r="U12" s="8">
        <v>1165000</v>
      </c>
      <c r="V12" s="8">
        <v>48000</v>
      </c>
      <c r="W12" s="8">
        <v>1286000</v>
      </c>
      <c r="X12" s="8">
        <v>53000</v>
      </c>
      <c r="Y12" s="8">
        <v>1564000</v>
      </c>
      <c r="Z12" s="8">
        <v>63000</v>
      </c>
      <c r="AA12" s="8">
        <v>1213000</v>
      </c>
      <c r="AB12" s="8">
        <v>49000</v>
      </c>
      <c r="AC12" s="8">
        <v>1096000</v>
      </c>
      <c r="AD12" s="8">
        <v>44000</v>
      </c>
      <c r="AE12" s="8">
        <v>1068000</v>
      </c>
      <c r="AF12" s="8">
        <v>46000</v>
      </c>
      <c r="AG12" s="8">
        <v>1061000</v>
      </c>
      <c r="AH12" s="8">
        <v>42000</v>
      </c>
      <c r="AI12" s="8">
        <v>817000</v>
      </c>
      <c r="AJ12" s="8">
        <v>32000</v>
      </c>
      <c r="AK12" s="8">
        <v>970000</v>
      </c>
      <c r="AL12" s="8">
        <v>39000</v>
      </c>
      <c r="AM12" s="8">
        <v>1090000</v>
      </c>
      <c r="AN12" s="8">
        <v>63000</v>
      </c>
      <c r="AO12" s="8">
        <v>1348000</v>
      </c>
      <c r="AP12" s="8">
        <v>91000</v>
      </c>
      <c r="AQ12" s="8">
        <v>1728000</v>
      </c>
      <c r="AR12" s="8">
        <v>129000</v>
      </c>
      <c r="AS12" s="8">
        <v>2144000</v>
      </c>
      <c r="AT12" s="8">
        <v>120000</v>
      </c>
      <c r="AU12" s="8">
        <v>1857000</v>
      </c>
      <c r="AV12" s="8">
        <v>104000</v>
      </c>
      <c r="AW12" s="8">
        <v>1193000</v>
      </c>
      <c r="AX12" s="8">
        <v>54000</v>
      </c>
      <c r="AY12" s="8">
        <v>1809000</v>
      </c>
      <c r="AZ12" s="8">
        <v>66000</v>
      </c>
      <c r="BA12" s="8">
        <v>1980000</v>
      </c>
      <c r="BB12" s="8">
        <v>106000</v>
      </c>
      <c r="BC12" s="8">
        <v>1759000</v>
      </c>
      <c r="BD12" s="8">
        <v>94000</v>
      </c>
      <c r="BE12" s="8">
        <v>2046000</v>
      </c>
      <c r="BF12" s="8">
        <v>122000</v>
      </c>
      <c r="BG12" s="8">
        <v>2259000</v>
      </c>
      <c r="BH12" s="8">
        <v>137000</v>
      </c>
    </row>
    <row r="13" spans="1:60" x14ac:dyDescent="0.3">
      <c r="A13" t="s">
        <v>13</v>
      </c>
      <c r="B13" t="s">
        <v>63</v>
      </c>
      <c r="C13" s="8">
        <v>62000</v>
      </c>
      <c r="D13" s="8">
        <v>30000</v>
      </c>
      <c r="E13" s="8">
        <v>120000</v>
      </c>
      <c r="F13" s="8">
        <v>69000</v>
      </c>
      <c r="G13" s="8">
        <v>129000</v>
      </c>
      <c r="H13" s="8">
        <v>88000</v>
      </c>
      <c r="I13" s="8">
        <v>165000</v>
      </c>
      <c r="J13" s="8">
        <v>112000</v>
      </c>
      <c r="K13" s="8">
        <v>171000</v>
      </c>
      <c r="L13" s="8">
        <v>113000</v>
      </c>
      <c r="M13" s="8">
        <v>200000</v>
      </c>
      <c r="N13" s="8">
        <v>128000</v>
      </c>
      <c r="O13" s="8">
        <v>192000</v>
      </c>
      <c r="P13" s="8">
        <v>142000</v>
      </c>
      <c r="Q13" s="8">
        <v>188000</v>
      </c>
      <c r="R13" s="8">
        <v>164000</v>
      </c>
      <c r="S13" s="8">
        <v>206000</v>
      </c>
      <c r="T13" s="8">
        <v>165000</v>
      </c>
      <c r="U13" s="8">
        <v>230000</v>
      </c>
      <c r="V13" s="8">
        <v>186000</v>
      </c>
      <c r="W13" s="8">
        <v>230000</v>
      </c>
      <c r="X13" s="8">
        <v>184000</v>
      </c>
      <c r="Y13" s="8">
        <v>263000</v>
      </c>
      <c r="Z13" s="8">
        <v>210000</v>
      </c>
      <c r="AA13" s="8">
        <v>289000</v>
      </c>
      <c r="AB13" s="8">
        <v>231000</v>
      </c>
      <c r="AC13" s="8">
        <v>331000</v>
      </c>
      <c r="AD13" s="8">
        <v>265000</v>
      </c>
      <c r="AE13" s="8">
        <v>385000</v>
      </c>
      <c r="AF13" s="8">
        <v>308000</v>
      </c>
      <c r="AG13" s="8">
        <v>447000</v>
      </c>
      <c r="AH13" s="8">
        <v>358000</v>
      </c>
      <c r="AI13" s="8">
        <v>532000</v>
      </c>
      <c r="AJ13" s="8">
        <v>424000</v>
      </c>
      <c r="AK13" s="8">
        <v>540000</v>
      </c>
      <c r="AL13" s="8">
        <v>430000</v>
      </c>
      <c r="AM13" s="8">
        <v>531000</v>
      </c>
      <c r="AN13" s="8">
        <v>423000</v>
      </c>
      <c r="AO13" s="8">
        <v>620000</v>
      </c>
      <c r="AP13" s="8">
        <v>495000</v>
      </c>
      <c r="AQ13" s="8">
        <v>703000</v>
      </c>
      <c r="AR13" s="8">
        <v>554000</v>
      </c>
      <c r="AS13" s="8">
        <v>590000</v>
      </c>
      <c r="AT13" s="8">
        <v>466000</v>
      </c>
      <c r="AU13" s="8">
        <v>492000</v>
      </c>
      <c r="AV13" s="8">
        <v>394000</v>
      </c>
      <c r="AW13" s="8">
        <v>456000</v>
      </c>
      <c r="AX13" s="8">
        <v>365000</v>
      </c>
      <c r="AY13" s="8">
        <v>457000</v>
      </c>
      <c r="AZ13" s="8">
        <v>366000</v>
      </c>
      <c r="BA13" s="8">
        <v>474000</v>
      </c>
      <c r="BB13" s="8">
        <v>379000</v>
      </c>
      <c r="BC13" s="8">
        <v>509000</v>
      </c>
      <c r="BD13" s="8">
        <v>407000</v>
      </c>
      <c r="BE13" s="8">
        <v>528000</v>
      </c>
      <c r="BF13" s="8">
        <v>423000</v>
      </c>
      <c r="BG13" s="8">
        <v>494000</v>
      </c>
      <c r="BH13" s="8">
        <v>395000</v>
      </c>
    </row>
    <row r="14" spans="1:60" x14ac:dyDescent="0.3"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</row>
    <row r="15" spans="1:60" x14ac:dyDescent="0.3">
      <c r="A15" s="51" t="s">
        <v>71</v>
      </c>
      <c r="C15" s="8"/>
      <c r="D15" s="8">
        <v>11454000</v>
      </c>
      <c r="E15" s="8"/>
      <c r="F15" s="8">
        <v>10199000</v>
      </c>
      <c r="G15" s="8"/>
      <c r="H15" s="8">
        <v>10964000</v>
      </c>
      <c r="I15" s="8"/>
      <c r="J15" s="8">
        <v>10530000</v>
      </c>
      <c r="K15" s="8"/>
      <c r="L15" s="8">
        <v>12066000</v>
      </c>
      <c r="M15" s="8"/>
      <c r="N15" s="8">
        <v>12004000</v>
      </c>
      <c r="O15" s="8"/>
      <c r="P15" s="8">
        <v>14020000</v>
      </c>
      <c r="Q15" s="8"/>
      <c r="R15" s="8">
        <v>13506000</v>
      </c>
      <c r="S15" s="8"/>
      <c r="T15" s="8">
        <v>12954000</v>
      </c>
      <c r="U15" s="8"/>
      <c r="V15" s="8">
        <v>12078000</v>
      </c>
      <c r="W15" s="8"/>
      <c r="X15" s="8">
        <v>12817000</v>
      </c>
      <c r="Y15" s="8"/>
      <c r="Z15" s="8">
        <v>13442000</v>
      </c>
      <c r="AA15" s="8"/>
      <c r="AB15" s="8">
        <v>12553000</v>
      </c>
      <c r="AC15" s="8"/>
      <c r="AD15" s="8">
        <v>12070000</v>
      </c>
      <c r="AE15" s="8"/>
      <c r="AF15" s="8">
        <v>15659000</v>
      </c>
      <c r="AG15" s="8"/>
      <c r="AH15" s="8">
        <v>17124000</v>
      </c>
      <c r="AI15" s="8"/>
      <c r="AJ15" s="8">
        <v>16154000</v>
      </c>
      <c r="AK15" s="8"/>
      <c r="AL15" s="8">
        <v>18047000</v>
      </c>
      <c r="AM15" s="8"/>
      <c r="AN15" s="8">
        <v>19540000</v>
      </c>
      <c r="AO15" s="8"/>
      <c r="AP15" s="8">
        <v>20811000</v>
      </c>
      <c r="AQ15" s="8"/>
      <c r="AR15" s="8">
        <v>20360000</v>
      </c>
      <c r="AS15" s="8"/>
      <c r="AT15" s="8">
        <v>24877000</v>
      </c>
      <c r="AU15" s="8"/>
      <c r="AV15" s="8">
        <v>28013000</v>
      </c>
      <c r="AW15" s="8"/>
      <c r="AX15" s="8">
        <v>21316000</v>
      </c>
      <c r="AY15" s="8"/>
      <c r="AZ15" s="8">
        <v>26076000</v>
      </c>
      <c r="BA15" s="8"/>
      <c r="BB15" s="8">
        <v>28944000</v>
      </c>
      <c r="BC15" s="8"/>
      <c r="BD15" s="8">
        <v>23599000</v>
      </c>
      <c r="BE15" s="8"/>
      <c r="BF15" s="8">
        <v>34574000</v>
      </c>
      <c r="BG15" s="8"/>
      <c r="BH15" s="8">
        <v>31662000</v>
      </c>
    </row>
  </sheetData>
  <mergeCells count="29">
    <mergeCell ref="C1:D1"/>
    <mergeCell ref="E1:F1"/>
    <mergeCell ref="G1:H1"/>
    <mergeCell ref="I1:J1"/>
    <mergeCell ref="K1:L1"/>
    <mergeCell ref="M1:N1"/>
    <mergeCell ref="AM1:AN1"/>
    <mergeCell ref="AO1:AP1"/>
    <mergeCell ref="AQ1:AR1"/>
    <mergeCell ref="AS1:AT1"/>
    <mergeCell ref="Y1:Z1"/>
    <mergeCell ref="AA1:AB1"/>
    <mergeCell ref="AC1:AD1"/>
    <mergeCell ref="AE1:AF1"/>
    <mergeCell ref="O1:P1"/>
    <mergeCell ref="Q1:R1"/>
    <mergeCell ref="S1:T1"/>
    <mergeCell ref="U1:V1"/>
    <mergeCell ref="W1:X1"/>
    <mergeCell ref="BE1:BF1"/>
    <mergeCell ref="BG1:BH1"/>
    <mergeCell ref="AW1:AX1"/>
    <mergeCell ref="AG1:AH1"/>
    <mergeCell ref="AI1:AJ1"/>
    <mergeCell ref="AK1:AL1"/>
    <mergeCell ref="AY1:AZ1"/>
    <mergeCell ref="BA1:BB1"/>
    <mergeCell ref="BC1:BD1"/>
    <mergeCell ref="AU1:AV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7"/>
  <sheetViews>
    <sheetView zoomScale="80" zoomScaleNormal="80" workbookViewId="0">
      <pane xSplit="3" ySplit="2" topLeftCell="D3" activePane="bottomRight" state="frozen"/>
      <selection pane="topRight" activeCell="C1" sqref="C1"/>
      <selection pane="bottomLeft" activeCell="A4" sqref="A4"/>
      <selection pane="bottomRight" activeCell="F27" sqref="F27"/>
    </sheetView>
  </sheetViews>
  <sheetFormatPr defaultRowHeight="14.4" x14ac:dyDescent="0.3"/>
  <cols>
    <col min="1" max="2" width="21.6640625" customWidth="1"/>
    <col min="3" max="33" width="14.6640625" customWidth="1"/>
  </cols>
  <sheetData>
    <row r="1" spans="1:50" s="4" customFormat="1" x14ac:dyDescent="0.3">
      <c r="B1" s="7"/>
      <c r="D1" s="2" t="s">
        <v>72</v>
      </c>
      <c r="E1" s="2" t="s">
        <v>73</v>
      </c>
      <c r="F1" s="2" t="s">
        <v>74</v>
      </c>
      <c r="G1" s="2" t="s">
        <v>75</v>
      </c>
      <c r="H1" s="2" t="s">
        <v>76</v>
      </c>
      <c r="I1" s="2" t="s">
        <v>77</v>
      </c>
      <c r="J1" s="2" t="s">
        <v>78</v>
      </c>
      <c r="K1" s="2" t="s">
        <v>79</v>
      </c>
      <c r="L1" s="2" t="s">
        <v>80</v>
      </c>
      <c r="M1" s="2" t="s">
        <v>81</v>
      </c>
      <c r="N1" s="2" t="s">
        <v>82</v>
      </c>
      <c r="O1" s="2" t="s">
        <v>83</v>
      </c>
      <c r="P1" s="2" t="s">
        <v>84</v>
      </c>
      <c r="Q1" s="2" t="s">
        <v>85</v>
      </c>
      <c r="R1" s="2" t="s">
        <v>86</v>
      </c>
      <c r="S1" s="2" t="s">
        <v>87</v>
      </c>
      <c r="T1" s="2" t="s">
        <v>88</v>
      </c>
      <c r="U1" s="2" t="s">
        <v>89</v>
      </c>
      <c r="V1" s="2" t="s">
        <v>90</v>
      </c>
      <c r="W1" s="2" t="s">
        <v>91</v>
      </c>
      <c r="X1" s="2" t="s">
        <v>92</v>
      </c>
      <c r="Y1" s="2" t="s">
        <v>93</v>
      </c>
      <c r="Z1" s="2" t="s">
        <v>94</v>
      </c>
      <c r="AA1" s="2" t="s">
        <v>95</v>
      </c>
      <c r="AB1" s="2" t="s">
        <v>96</v>
      </c>
      <c r="AC1" s="2" t="s">
        <v>97</v>
      </c>
      <c r="AD1" s="2" t="s">
        <v>98</v>
      </c>
      <c r="AE1" s="2" t="s">
        <v>99</v>
      </c>
      <c r="AF1" s="2" t="s">
        <v>100</v>
      </c>
      <c r="AG1" s="2"/>
    </row>
    <row r="2" spans="1:50" s="52" customFormat="1" x14ac:dyDescent="0.3">
      <c r="A2" s="3" t="s">
        <v>0</v>
      </c>
      <c r="B2" s="3" t="s">
        <v>111</v>
      </c>
      <c r="C2" s="2" t="s">
        <v>110</v>
      </c>
      <c r="D2" s="52" t="s">
        <v>109</v>
      </c>
      <c r="E2" s="52" t="s">
        <v>109</v>
      </c>
      <c r="F2" s="52" t="s">
        <v>109</v>
      </c>
      <c r="G2" s="52" t="s">
        <v>109</v>
      </c>
      <c r="H2" s="52" t="s">
        <v>109</v>
      </c>
      <c r="I2" s="52" t="s">
        <v>109</v>
      </c>
      <c r="J2" s="52" t="s">
        <v>109</v>
      </c>
      <c r="K2" s="52" t="s">
        <v>109</v>
      </c>
      <c r="L2" s="52" t="s">
        <v>109</v>
      </c>
      <c r="M2" s="52" t="s">
        <v>109</v>
      </c>
      <c r="N2" s="52" t="s">
        <v>109</v>
      </c>
      <c r="O2" s="52" t="s">
        <v>109</v>
      </c>
      <c r="P2" s="52" t="s">
        <v>109</v>
      </c>
      <c r="Q2" s="52" t="s">
        <v>109</v>
      </c>
      <c r="R2" s="52" t="s">
        <v>109</v>
      </c>
      <c r="S2" s="52" t="s">
        <v>109</v>
      </c>
      <c r="T2" s="52" t="s">
        <v>109</v>
      </c>
      <c r="U2" s="52" t="s">
        <v>109</v>
      </c>
      <c r="V2" s="52" t="s">
        <v>109</v>
      </c>
      <c r="W2" s="52" t="s">
        <v>109</v>
      </c>
      <c r="X2" s="52" t="s">
        <v>109</v>
      </c>
      <c r="Y2" s="52" t="s">
        <v>109</v>
      </c>
      <c r="Z2" s="52" t="s">
        <v>109</v>
      </c>
      <c r="AA2" s="52" t="s">
        <v>109</v>
      </c>
      <c r="AB2" s="52" t="s">
        <v>109</v>
      </c>
      <c r="AC2" s="52" t="s">
        <v>109</v>
      </c>
      <c r="AD2" s="52" t="s">
        <v>109</v>
      </c>
      <c r="AE2" s="52" t="s">
        <v>109</v>
      </c>
      <c r="AF2" s="52" t="s">
        <v>109</v>
      </c>
    </row>
    <row r="3" spans="1:50" x14ac:dyDescent="0.3">
      <c r="A3" t="s">
        <v>10</v>
      </c>
      <c r="B3" t="s">
        <v>114</v>
      </c>
      <c r="C3" t="s">
        <v>67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>
        <f>'Exports - Data (Raw)'!Z3/'Exports - Data (Raw)'!Y3</f>
        <v>8.2901554404145078E-4</v>
      </c>
      <c r="P3" s="6">
        <f>'Exports - Data (Raw)'!AB3/'Exports - Data (Raw)'!AA3</f>
        <v>8.7783467446964157E-4</v>
      </c>
      <c r="Q3" s="6">
        <f>'Exports - Data (Raw)'!AD3/'Exports - Data (Raw)'!AC3</f>
        <v>9.7192842033045571E-4</v>
      </c>
      <c r="R3" s="6">
        <f>'Exports - Data (Raw)'!AF3/'Exports - Data (Raw)'!AE3</f>
        <v>1.0814617338598125E-3</v>
      </c>
      <c r="S3" s="6">
        <f>'Exports - Data (Raw)'!AH3/'Exports - Data (Raw)'!AG3</f>
        <v>1.3264478242392243E-3</v>
      </c>
      <c r="T3" s="6">
        <f>'Exports - Data (Raw)'!AJ3/'Exports - Data (Raw)'!AI3</f>
        <v>1.2822339364581849E-3</v>
      </c>
      <c r="U3" s="6">
        <f>'Exports - Data (Raw)'!AL3/'Exports - Data (Raw)'!AK3</f>
        <v>1.1691054457685925E-3</v>
      </c>
      <c r="V3" s="6">
        <f>'Exports - Data (Raw)'!AN3/'Exports - Data (Raw)'!AM3</f>
        <v>1.2424546762887878E-3</v>
      </c>
      <c r="W3" s="6">
        <f>'Exports - Data (Raw)'!AP3/'Exports - Data (Raw)'!AO3</f>
        <v>1.3531255861311325E-3</v>
      </c>
      <c r="X3" s="6">
        <f>'Exports - Data (Raw)'!AR3/'Exports - Data (Raw)'!AQ3</f>
        <v>1.4048071816484212E-3</v>
      </c>
      <c r="Y3" s="6">
        <f>'Exports - Data (Raw)'!AT3/'Exports - Data (Raw)'!AS3</f>
        <v>1.6964614375110029E-3</v>
      </c>
      <c r="Z3" s="6">
        <f>'Exports - Data (Raw)'!AV3/'Exports - Data (Raw)'!AU3</f>
        <v>1.4925373134328358E-3</v>
      </c>
      <c r="AA3" s="6">
        <f>'Exports - Data (Raw)'!AX3/'Exports - Data (Raw)'!AW3</f>
        <v>1.5090896329051731E-3</v>
      </c>
      <c r="AB3" s="6">
        <f>'Exports - Data (Raw)'!AZ3/'Exports - Data (Raw)'!AY3</f>
        <v>1.498795086303168E-3</v>
      </c>
      <c r="AC3" s="6">
        <f>'Exports - Data (Raw)'!BB3/'Exports - Data (Raw)'!BA3</f>
        <v>1.4950722418907282E-3</v>
      </c>
      <c r="AD3" s="6">
        <f>'Exports - Data (Raw)'!BD3/'Exports - Data (Raw)'!BC3</f>
        <v>1.1987805508189946E-3</v>
      </c>
      <c r="AE3" s="6">
        <f>'Exports - Data (Raw)'!BF3/'Exports - Data (Raw)'!BE3</f>
        <v>1.2034494451499658E-3</v>
      </c>
      <c r="AF3" s="6">
        <f>'Exports - Data (Raw)'!BH3/'Exports - Data (Raw)'!BG3</f>
        <v>1.6961587389194392E-3</v>
      </c>
    </row>
    <row r="4" spans="1:50" x14ac:dyDescent="0.3">
      <c r="A4" t="s">
        <v>5</v>
      </c>
      <c r="B4" t="s">
        <v>40</v>
      </c>
      <c r="C4" t="s">
        <v>64</v>
      </c>
      <c r="D4" s="6">
        <f>'Exports - Data (Raw)'!D4/'Exports - Data (Raw)'!C4*$H$25</f>
        <v>13.018554625237362</v>
      </c>
      <c r="E4" s="6">
        <f>'Exports - Data (Raw)'!F4/'Exports - Data (Raw)'!E4*$H$25</f>
        <v>11.55081818604566</v>
      </c>
      <c r="F4" s="6">
        <f>'Exports - Data (Raw)'!H4/'Exports - Data (Raw)'!G4*$H$25</f>
        <v>13.003863199255168</v>
      </c>
      <c r="G4" s="6">
        <f>'Exports - Data (Raw)'!J4/'Exports - Data (Raw)'!I4*$H$25</f>
        <v>12.29135520564628</v>
      </c>
      <c r="H4" s="6">
        <f>'Exports - Data (Raw)'!L4/'Exports - Data (Raw)'!K4*$H$25</f>
        <v>13.28051739023832</v>
      </c>
      <c r="I4" s="6">
        <f>'Exports - Data (Raw)'!N4/'Exports - Data (Raw)'!M4*$H$25</f>
        <v>9.8430094578583898</v>
      </c>
      <c r="J4" s="6">
        <f>'Exports - Data (Raw)'!P4/'Exports - Data (Raw)'!O4*$H$25</f>
        <v>11.38783692929327</v>
      </c>
      <c r="K4" s="6">
        <f>'Exports - Data (Raw)'!R4/'Exports - Data (Raw)'!Q4*$H$25</f>
        <v>11.546959108055505</v>
      </c>
      <c r="L4" s="6">
        <f>'Exports - Data (Raw)'!T4/'Exports - Data (Raw)'!S4*$H$25</f>
        <v>11.719678113337434</v>
      </c>
      <c r="M4" s="6">
        <f>'Exports - Data (Raw)'!V4/'Exports - Data (Raw)'!U4*$H$25</f>
        <v>10.618399656546917</v>
      </c>
      <c r="N4" s="6">
        <f>'Exports - Data (Raw)'!X4/'Exports - Data (Raw)'!W4*$H$25</f>
        <v>9.7868856332431804</v>
      </c>
      <c r="O4" s="6">
        <f>'Exports - Data (Raw)'!Z4/'Exports - Data (Raw)'!Y4*$H$25</f>
        <v>9.5969882814389766</v>
      </c>
      <c r="P4" s="6">
        <f>'Exports - Data (Raw)'!AB4/'Exports - Data (Raw)'!AA4*$H$25</f>
        <v>9.5046596551527873</v>
      </c>
      <c r="Q4" s="6">
        <f>'Exports - Data (Raw)'!AD4/'Exports - Data (Raw)'!AC4*$H$25</f>
        <v>11.295698912015931</v>
      </c>
      <c r="R4" s="6">
        <f>'Exports - Data (Raw)'!AF4/'Exports - Data (Raw)'!AE4*$H$25</f>
        <v>11.542253846074052</v>
      </c>
      <c r="S4" s="6">
        <f>'Exports - Data (Raw)'!AH4/'Exports - Data (Raw)'!AG4*$H$25</f>
        <v>11.504870537543148</v>
      </c>
      <c r="T4" s="6">
        <f>'Exports - Data (Raw)'!AJ4/'Exports - Data (Raw)'!AI4*$H$25</f>
        <v>11.716422014942724</v>
      </c>
      <c r="U4" s="6">
        <f>'Exports - Data (Raw)'!AL4/'Exports - Data (Raw)'!AK4*$H$25</f>
        <v>12.162874386076629</v>
      </c>
      <c r="V4" s="6">
        <f>'Exports - Data (Raw)'!AN4/'Exports - Data (Raw)'!AM4*$H$25</f>
        <v>10.171687267500491</v>
      </c>
      <c r="W4" s="6">
        <f>'Exports - Data (Raw)'!AP4/'Exports - Data (Raw)'!AO4*$H$25</f>
        <v>9.9977723275955022</v>
      </c>
      <c r="X4" s="6">
        <f>'Exports - Data (Raw)'!AR4/'Exports - Data (Raw)'!AQ4*$H$25</f>
        <v>10.612238258327407</v>
      </c>
      <c r="Y4" s="6">
        <f>'Exports - Data (Raw)'!AT4/'Exports - Data (Raw)'!AS4*$H$25</f>
        <v>9.610968542479176</v>
      </c>
      <c r="Z4" s="6">
        <f>'Exports - Data (Raw)'!AV4/'Exports - Data (Raw)'!AU4*$H$25</f>
        <v>11.111097271230252</v>
      </c>
      <c r="AA4" s="6">
        <f>'Exports - Data (Raw)'!AX4/'Exports - Data (Raw)'!AW4*$H$25</f>
        <v>11.971486965501166</v>
      </c>
      <c r="AB4" s="6">
        <f>'Exports - Data (Raw)'!AZ4/'Exports - Data (Raw)'!AY4*$H$25</f>
        <v>11.69078376475707</v>
      </c>
      <c r="AC4" s="6">
        <f>'Exports - Data (Raw)'!BB4/'Exports - Data (Raw)'!BA4*$H$25</f>
        <v>10.148500302945131</v>
      </c>
      <c r="AD4" s="6">
        <f>'Exports - Data (Raw)'!BD4/'Exports - Data (Raw)'!BC4*$H$25</f>
        <v>9.8340454945261424</v>
      </c>
      <c r="AE4" s="6">
        <f>'Exports - Data (Raw)'!BF4/'Exports - Data (Raw)'!BE4*$H$25</f>
        <v>11.477116588440719</v>
      </c>
      <c r="AF4" s="6">
        <f>'Exports - Data (Raw)'!BH4/'Exports - Data (Raw)'!BG4*$H$25</f>
        <v>12.039302840435631</v>
      </c>
    </row>
    <row r="5" spans="1:50" x14ac:dyDescent="0.3">
      <c r="A5" t="s">
        <v>119</v>
      </c>
      <c r="B5" t="s">
        <v>115</v>
      </c>
      <c r="C5" t="s">
        <v>69</v>
      </c>
      <c r="D5" s="6">
        <f>'Exports - Data (Raw)'!D5/'Exports - Data (Raw)'!C5/$J$28</f>
        <v>5.8086621595533119</v>
      </c>
      <c r="E5" s="6">
        <f>'Exports - Data (Raw)'!F5/'Exports - Data (Raw)'!E5/$J$28</f>
        <v>4.7013799485363759</v>
      </c>
      <c r="F5" s="6">
        <f>'Exports - Data (Raw)'!H5/'Exports - Data (Raw)'!G5/$J$28</f>
        <v>4.6707738494497866</v>
      </c>
      <c r="G5" s="6">
        <f>'Exports - Data (Raw)'!J5/'Exports - Data (Raw)'!I5/$J$28</f>
        <v>5.2879412293362318</v>
      </c>
      <c r="H5" s="6">
        <f>'Exports - Data (Raw)'!L5/'Exports - Data (Raw)'!K5/$J$28</f>
        <v>5.8021024500830567</v>
      </c>
      <c r="I5" s="6">
        <f>'Exports - Data (Raw)'!N5/'Exports - Data (Raw)'!M5/$J$28</f>
        <v>4.583185436919778</v>
      </c>
      <c r="J5" s="6">
        <f>'Exports - Data (Raw)'!P5/'Exports - Data (Raw)'!O5/$J$28</f>
        <v>4.6532985796745896</v>
      </c>
      <c r="K5" s="6">
        <f>'Exports - Data (Raw)'!R5/'Exports - Data (Raw)'!Q5/$J$28</f>
        <v>2.5450919709365585</v>
      </c>
      <c r="L5" s="6">
        <f>'Exports - Data (Raw)'!T5/'Exports - Data (Raw)'!S5/$J$28</f>
        <v>5.2617701931998084</v>
      </c>
      <c r="M5" s="6">
        <f>'Exports - Data (Raw)'!V5/'Exports - Data (Raw)'!U5/$J$28</f>
        <v>4.2804475262874142</v>
      </c>
      <c r="N5" s="6">
        <f>'Exports - Data (Raw)'!X5/'Exports - Data (Raw)'!W5/$J$28</f>
        <v>3.4304180655621543</v>
      </c>
      <c r="O5" s="6">
        <f>'Exports - Data (Raw)'!Z5/'Exports - Data (Raw)'!Y5/$J$28</f>
        <v>3.321679134799385</v>
      </c>
      <c r="P5" s="6">
        <f>'Exports - Data (Raw)'!AB5/'Exports - Data (Raw)'!AA5/$J$28</f>
        <v>3.3737332875209769</v>
      </c>
      <c r="Q5" s="6">
        <f>'Exports - Data (Raw)'!AD5/'Exports - Data (Raw)'!AC5/$J$28</f>
        <v>3.4865128035809771</v>
      </c>
      <c r="R5" s="6">
        <f>'Exports - Data (Raw)'!AF5/'Exports - Data (Raw)'!AE5/$J$28</f>
        <v>4.330830573237253</v>
      </c>
      <c r="S5" s="6">
        <f>'Exports - Data (Raw)'!AH5/'Exports - Data (Raw)'!AG5/$J$28</f>
        <v>4.9823482212722157</v>
      </c>
      <c r="T5" s="6">
        <f>'Exports - Data (Raw)'!AJ5/'Exports - Data (Raw)'!AI5/$J$28</f>
        <v>4.8855437884015833</v>
      </c>
      <c r="U5" s="6">
        <f>'Exports - Data (Raw)'!AL5/'Exports - Data (Raw)'!AK5/$J$28</f>
        <v>4.9641926667115248</v>
      </c>
      <c r="V5" s="6">
        <f>'Exports - Data (Raw)'!AN5/'Exports - Data (Raw)'!AM5/$J$28</f>
        <v>4.5750662673088813</v>
      </c>
      <c r="W5" s="6">
        <f>'Exports - Data (Raw)'!AP5/'Exports - Data (Raw)'!AO5/$J$28</f>
        <v>4.3496497827091485</v>
      </c>
      <c r="X5" s="6">
        <f>'Exports - Data (Raw)'!AR5/'Exports - Data (Raw)'!AQ5/$J$28</f>
        <v>4.1194710984252634</v>
      </c>
      <c r="Y5" s="6">
        <f>'Exports - Data (Raw)'!AT5/'Exports - Data (Raw)'!AS5/$J$28</f>
        <v>4.9466340547215006</v>
      </c>
      <c r="Z5" s="6">
        <f>'Exports - Data (Raw)'!AV5/'Exports - Data (Raw)'!AU5/$J$28</f>
        <v>5.4607094074823772</v>
      </c>
      <c r="AA5" s="6">
        <f>'Exports - Data (Raw)'!AX5/'Exports - Data (Raw)'!AW5/$J$28</f>
        <v>5.5309838115116614</v>
      </c>
      <c r="AB5" s="6">
        <f>'Exports - Data (Raw)'!AZ5/'Exports - Data (Raw)'!AY5/$J$28</f>
        <v>6.1604159007941037</v>
      </c>
      <c r="AC5" s="6">
        <f>'Exports - Data (Raw)'!BB5/'Exports - Data (Raw)'!BA5/$J$28</f>
        <v>6.765903095652507</v>
      </c>
      <c r="AD5" s="6">
        <f>'Exports - Data (Raw)'!BD5/'Exports - Data (Raw)'!BC5/$J$28</f>
        <v>6.6669653982545674</v>
      </c>
      <c r="AE5" s="6">
        <f>'Exports - Data (Raw)'!BF5/'Exports - Data (Raw)'!BE5/$J$28</f>
        <v>6.9762495070784762</v>
      </c>
      <c r="AF5" s="6">
        <f>'Exports - Data (Raw)'!BH5/'Exports - Data (Raw)'!BG5/$J$28</f>
        <v>7.6556765259500663</v>
      </c>
    </row>
    <row r="6" spans="1:50" x14ac:dyDescent="0.3">
      <c r="A6" t="s">
        <v>107</v>
      </c>
      <c r="B6" t="s">
        <v>40</v>
      </c>
      <c r="C6" t="s">
        <v>64</v>
      </c>
      <c r="D6" s="6">
        <f>'Exports - Data (Raw)'!D6/'Exports - Data (Raw)'!C6</f>
        <v>5</v>
      </c>
      <c r="E6" s="6">
        <f>'Exports - Data (Raw)'!F6/'Exports - Data (Raw)'!E6</f>
        <v>3</v>
      </c>
      <c r="F6" s="6">
        <f>'Exports - Data (Raw)'!H6/'Exports - Data (Raw)'!G6</f>
        <v>3.3333333333333335</v>
      </c>
      <c r="G6" s="6">
        <f>'Exports - Data (Raw)'!J6/'Exports - Data (Raw)'!I6</f>
        <v>3.3333333333333335</v>
      </c>
      <c r="H6" s="6">
        <f>'Exports - Data (Raw)'!L6/'Exports - Data (Raw)'!K6</f>
        <v>4</v>
      </c>
      <c r="I6" s="6">
        <f>'Exports - Data (Raw)'!N6/'Exports - Data (Raw)'!M6</f>
        <v>3</v>
      </c>
      <c r="J6" s="6">
        <f>'Exports - Data (Raw)'!P6/'Exports - Data (Raw)'!O6</f>
        <v>3.6666666666666665</v>
      </c>
      <c r="K6" s="6">
        <f>'Exports - Data (Raw)'!R6/'Exports - Data (Raw)'!Q6</f>
        <v>3.5</v>
      </c>
      <c r="L6" s="6">
        <f>'Exports - Data (Raw)'!T6/'Exports - Data (Raw)'!S6</f>
        <v>3.4166666666666665</v>
      </c>
      <c r="M6" s="6">
        <f>'Exports - Data (Raw)'!V6/'Exports - Data (Raw)'!U6</f>
        <v>3.3333333333333335</v>
      </c>
      <c r="N6" s="6">
        <f>'Exports - Data (Raw)'!X6/'Exports - Data (Raw)'!W6</f>
        <v>2.4117647058823528</v>
      </c>
      <c r="O6" s="6">
        <f>'Exports - Data (Raw)'!Z6/'Exports - Data (Raw)'!Y6</f>
        <v>2.1538461538461537</v>
      </c>
      <c r="P6" s="6">
        <f>'Exports - Data (Raw)'!AB6/'Exports - Data (Raw)'!AA6</f>
        <v>2.161290322580645</v>
      </c>
      <c r="Q6" s="6">
        <f>'Exports - Data (Raw)'!AD6/'Exports - Data (Raw)'!AC6</f>
        <v>2.125</v>
      </c>
      <c r="R6" s="6">
        <f>'Exports - Data (Raw)'!AF6/'Exports - Data (Raw)'!AE6</f>
        <v>2.1666666666666665</v>
      </c>
      <c r="S6" s="6">
        <f>'Exports - Data (Raw)'!AH6/'Exports - Data (Raw)'!AG6</f>
        <v>2.1276595744680851</v>
      </c>
      <c r="T6" s="6">
        <f>'Exports - Data (Raw)'!AJ6/'Exports - Data (Raw)'!AI6</f>
        <v>2.7346938775510203</v>
      </c>
      <c r="U6" s="6">
        <f>'Exports - Data (Raw)'!AL6/'Exports - Data (Raw)'!AK6</f>
        <v>3.2372881355932202</v>
      </c>
      <c r="V6" s="6">
        <f>'Exports - Data (Raw)'!AN6/'Exports - Data (Raw)'!AM6</f>
        <v>2.943661971830986</v>
      </c>
      <c r="W6" s="6">
        <f>'Exports - Data (Raw)'!AP6/'Exports - Data (Raw)'!AO6</f>
        <v>3.0684931506849313</v>
      </c>
      <c r="X6" s="6">
        <f>'Exports - Data (Raw)'!AR6/'Exports - Data (Raw)'!AQ6</f>
        <v>3.2089552238805972</v>
      </c>
      <c r="Y6" s="6">
        <f>'Exports - Data (Raw)'!AT6/'Exports - Data (Raw)'!AS6</f>
        <v>3.2162162162162162</v>
      </c>
      <c r="Z6" s="6">
        <f>'Exports - Data (Raw)'!AV6/'Exports - Data (Raw)'!AU6</f>
        <v>3.1969696969696968</v>
      </c>
      <c r="AA6" s="6">
        <f>'Exports - Data (Raw)'!AX6/'Exports - Data (Raw)'!AW6</f>
        <v>3.2238805970149254</v>
      </c>
      <c r="AB6" s="6">
        <f>'Exports - Data (Raw)'!AZ6/'Exports - Data (Raw)'!AY6</f>
        <v>3.1842105263157894</v>
      </c>
      <c r="AC6" s="6">
        <f>'Exports - Data (Raw)'!BB6/'Exports - Data (Raw)'!BA6</f>
        <v>4.564516129032258</v>
      </c>
      <c r="AD6" s="6">
        <f>'Exports - Data (Raw)'!BD6/'Exports - Data (Raw)'!BC6</f>
        <v>4.1882352941176473</v>
      </c>
      <c r="AE6" s="6">
        <f>'Exports - Data (Raw)'!BF6/'Exports - Data (Raw)'!BE6</f>
        <v>4.4938271604938276</v>
      </c>
      <c r="AF6" s="6">
        <f>'Exports - Data (Raw)'!BH6/'Exports - Data (Raw)'!BG6</f>
        <v>4.6984126984126986</v>
      </c>
    </row>
    <row r="7" spans="1:50" x14ac:dyDescent="0.3">
      <c r="A7" t="s">
        <v>11</v>
      </c>
      <c r="B7" t="s">
        <v>40</v>
      </c>
      <c r="C7" t="s">
        <v>64</v>
      </c>
      <c r="D7" s="6">
        <f>'Exports - Data (Raw)'!D7/'Exports - Data (Raw)'!C7</f>
        <v>3.1428571428571428</v>
      </c>
      <c r="E7" s="6">
        <f>'Exports - Data (Raw)'!F7/'Exports - Data (Raw)'!E7</f>
        <v>3.1</v>
      </c>
      <c r="F7" s="6">
        <f>'Exports - Data (Raw)'!H7/'Exports - Data (Raw)'!G7</f>
        <v>2.625</v>
      </c>
      <c r="G7" s="6">
        <f>'Exports - Data (Raw)'!J7/'Exports - Data (Raw)'!I7</f>
        <v>3.1304347826086958</v>
      </c>
      <c r="H7" s="6">
        <f>'Exports - Data (Raw)'!L7/'Exports - Data (Raw)'!K7</f>
        <v>2.9545454545454546</v>
      </c>
      <c r="I7" s="6">
        <f>'Exports - Data (Raw)'!N7/'Exports - Data (Raw)'!M7</f>
        <v>2.4333333333333331</v>
      </c>
      <c r="J7" s="6">
        <f>'Exports - Data (Raw)'!P7/'Exports - Data (Raw)'!O7</f>
        <v>3.2592592592592591</v>
      </c>
      <c r="K7" s="6">
        <f>'Exports - Data (Raw)'!R7/'Exports - Data (Raw)'!Q7</f>
        <v>3</v>
      </c>
      <c r="L7" s="6">
        <f>'Exports - Data (Raw)'!T7/'Exports - Data (Raw)'!S7</f>
        <v>3.1739130434782608</v>
      </c>
      <c r="M7" s="6">
        <f>'Exports - Data (Raw)'!V7/'Exports - Data (Raw)'!U7</f>
        <v>2.7758620689655173</v>
      </c>
      <c r="N7" s="6">
        <f>'Exports - Data (Raw)'!X7/'Exports - Data (Raw)'!W7</f>
        <v>3.0576923076923075</v>
      </c>
      <c r="O7" s="6">
        <f>'Exports - Data (Raw)'!Z7/'Exports - Data (Raw)'!Y7</f>
        <v>2.3888888888888888</v>
      </c>
      <c r="P7" s="6">
        <f>'Exports - Data (Raw)'!AB7/'Exports - Data (Raw)'!AA7</f>
        <v>3.0217391304347827</v>
      </c>
      <c r="Q7" s="6">
        <f>'Exports - Data (Raw)'!AD7/'Exports - Data (Raw)'!AC7</f>
        <v>2.9836065573770494</v>
      </c>
      <c r="R7" s="6">
        <f>'Exports - Data (Raw)'!AF7/'Exports - Data (Raw)'!AE7</f>
        <v>2.9740259740259742</v>
      </c>
      <c r="S7" s="6">
        <f>'Exports - Data (Raw)'!AH7/'Exports - Data (Raw)'!AG7</f>
        <v>2.013157894736842</v>
      </c>
      <c r="T7" s="6">
        <f>'Exports - Data (Raw)'!AJ7/'Exports - Data (Raw)'!AI7</f>
        <v>2</v>
      </c>
      <c r="U7" s="6">
        <f>'Exports - Data (Raw)'!AL7/'Exports - Data (Raw)'!AK7</f>
        <v>2.02</v>
      </c>
      <c r="V7" s="6">
        <f>'Exports - Data (Raw)'!AN7/'Exports - Data (Raw)'!AM7</f>
        <v>2.5810810810810811</v>
      </c>
      <c r="W7" s="6">
        <f>'Exports - Data (Raw)'!AP7/'Exports - Data (Raw)'!AO7</f>
        <v>3.3544303797468356</v>
      </c>
      <c r="X7" s="6">
        <f>'Exports - Data (Raw)'!AR7/'Exports - Data (Raw)'!AQ7</f>
        <v>3.5089285714285716</v>
      </c>
      <c r="Y7" s="6">
        <f>'Exports - Data (Raw)'!AT7/'Exports - Data (Raw)'!AS7</f>
        <v>2.6790123456790123</v>
      </c>
      <c r="Z7" s="6">
        <f>'Exports - Data (Raw)'!AV7/'Exports - Data (Raw)'!AU7</f>
        <v>2.5076923076923077</v>
      </c>
      <c r="AA7" s="6">
        <f>'Exports - Data (Raw)'!AX7/'Exports - Data (Raw)'!AW7</f>
        <v>2.4874999999999998</v>
      </c>
      <c r="AB7" s="6">
        <f>'Exports - Data (Raw)'!AZ7/'Exports - Data (Raw)'!AY7</f>
        <v>3.5135135135135136</v>
      </c>
      <c r="AC7" s="6">
        <f>'Exports - Data (Raw)'!BB7/'Exports - Data (Raw)'!BA7</f>
        <v>2.912087912087912</v>
      </c>
      <c r="AD7" s="6">
        <f>'Exports - Data (Raw)'!BD7/'Exports - Data (Raw)'!BC7</f>
        <v>3.3404255319148937</v>
      </c>
      <c r="AE7" s="6">
        <f>'Exports - Data (Raw)'!BF7/'Exports - Data (Raw)'!BE7</f>
        <v>3.1557377049180326</v>
      </c>
      <c r="AF7" s="6">
        <f>'Exports - Data (Raw)'!BH7/'Exports - Data (Raw)'!BG7</f>
        <v>2.6960784313725492</v>
      </c>
    </row>
    <row r="8" spans="1:50" x14ac:dyDescent="0.3">
      <c r="A8" t="s">
        <v>108</v>
      </c>
      <c r="B8" t="s">
        <v>40</v>
      </c>
      <c r="C8" t="s">
        <v>64</v>
      </c>
      <c r="D8" s="6">
        <f>'Exports - Data (Raw)'!D8/'Exports - Data (Raw)'!C8*$H$25</f>
        <v>13.172974312493501</v>
      </c>
      <c r="E8" s="6">
        <f>'Exports - Data (Raw)'!F8/'Exports - Data (Raw)'!E8*$H$25</f>
        <v>12.032882723655129</v>
      </c>
      <c r="F8" s="6">
        <f>'Exports - Data (Raw)'!H8/'Exports - Data (Raw)'!G8*$H$25</f>
        <v>11.156106782812158</v>
      </c>
      <c r="G8" s="6">
        <f>'Exports - Data (Raw)'!J8/'Exports - Data (Raw)'!I8*$H$25</f>
        <v>12.977666242574502</v>
      </c>
      <c r="H8" s="6">
        <f>'Exports - Data (Raw)'!L8/'Exports - Data (Raw)'!K8*$H$25</f>
        <v>15.32598604560105</v>
      </c>
      <c r="I8" s="6">
        <f>'Exports - Data (Raw)'!N8/'Exports - Data (Raw)'!M8*$H$25</f>
        <v>12.813999691556822</v>
      </c>
      <c r="J8" s="6">
        <f>'Exports - Data (Raw)'!P8/'Exports - Data (Raw)'!O8*$H$25</f>
        <v>12.470987300120646</v>
      </c>
      <c r="K8" s="6">
        <f>'Exports - Data (Raw)'!R8/'Exports - Data (Raw)'!Q8*$H$25</f>
        <v>12.941768100250453</v>
      </c>
      <c r="L8" s="6">
        <f>'Exports - Data (Raw)'!T8/'Exports - Data (Raw)'!S8*$H$25</f>
        <v>14.029586796951152</v>
      </c>
      <c r="M8" s="6">
        <f>'Exports - Data (Raw)'!V8/'Exports - Data (Raw)'!U8*$H$25</f>
        <v>11.332664213895786</v>
      </c>
      <c r="N8" s="6">
        <f>'Exports - Data (Raw)'!X8/'Exports - Data (Raw)'!W8*$H$25</f>
        <v>8.7148797629066301</v>
      </c>
      <c r="O8" s="6">
        <f>'Exports - Data (Raw)'!Z8/'Exports - Data (Raw)'!Y8*$H$25</f>
        <v>10.561256703519332</v>
      </c>
      <c r="P8" s="6">
        <f>'Exports - Data (Raw)'!AB8/'Exports - Data (Raw)'!AA8*$H$25</f>
        <v>8.8480444655200134</v>
      </c>
      <c r="Q8" s="6">
        <f>'Exports - Data (Raw)'!AD8/'Exports - Data (Raw)'!AC8*$H$25</f>
        <v>9.5825345559524475</v>
      </c>
      <c r="R8" s="6">
        <f>'Exports - Data (Raw)'!AF8/'Exports - Data (Raw)'!AE8*$H$25</f>
        <v>10.477488310139508</v>
      </c>
      <c r="S8" s="6">
        <f>'Exports - Data (Raw)'!AH8/'Exports - Data (Raw)'!AG8*$H$25</f>
        <v>10.892510850197096</v>
      </c>
      <c r="T8" s="6">
        <f>'Exports - Data (Raw)'!AJ8/'Exports - Data (Raw)'!AI8*$H$25</f>
        <v>11.161969302706314</v>
      </c>
      <c r="U8" s="6">
        <f>'Exports - Data (Raw)'!AL8/'Exports - Data (Raw)'!AK8*$H$25</f>
        <v>8.2306081812381748</v>
      </c>
      <c r="V8" s="6">
        <f>'Exports - Data (Raw)'!AN8/'Exports - Data (Raw)'!AM8*$H$25</f>
        <v>8.6004786826040611</v>
      </c>
      <c r="W8" s="6">
        <f>'Exports - Data (Raw)'!AP8/'Exports - Data (Raw)'!AO8*$H$25</f>
        <v>10.575998431926488</v>
      </c>
      <c r="X8" s="6">
        <f>'Exports - Data (Raw)'!AR8/'Exports - Data (Raw)'!AQ8*$H$25</f>
        <v>13.211300811180092</v>
      </c>
      <c r="Y8" s="6">
        <f>'Exports - Data (Raw)'!AT8/'Exports - Data (Raw)'!AS8*$H$25</f>
        <v>9.1766580627684977</v>
      </c>
      <c r="Z8" s="6">
        <f>'Exports - Data (Raw)'!AV8/'Exports - Data (Raw)'!AU8*$H$25</f>
        <v>9.0023420340100149</v>
      </c>
      <c r="AA8" s="6">
        <f>'Exports - Data (Raw)'!AX8/'Exports - Data (Raw)'!AW8*$H$25</f>
        <v>12.963104326815934</v>
      </c>
      <c r="AB8" s="6">
        <f>'Exports - Data (Raw)'!AZ8/'Exports - Data (Raw)'!AY8*$H$25</f>
        <v>13.681884138032189</v>
      </c>
      <c r="AC8" s="6">
        <f>'Exports - Data (Raw)'!BB8/'Exports - Data (Raw)'!BA8*$H$25</f>
        <v>16.949002831941026</v>
      </c>
      <c r="AD8" s="6">
        <f>'Exports - Data (Raw)'!BD8/'Exports - Data (Raw)'!BC8*$H$25</f>
        <v>17.11753747280585</v>
      </c>
      <c r="AE8" s="6">
        <f>'Exports - Data (Raw)'!BF8/'Exports - Data (Raw)'!BE8*$H$25</f>
        <v>18.442227792190579</v>
      </c>
      <c r="AF8" s="6">
        <f>'Exports - Data (Raw)'!BH8/'Exports - Data (Raw)'!BG8*$H$25</f>
        <v>15.637600088394857</v>
      </c>
    </row>
    <row r="9" spans="1:50" x14ac:dyDescent="0.3">
      <c r="A9" t="s">
        <v>12</v>
      </c>
      <c r="B9" t="s">
        <v>40</v>
      </c>
      <c r="C9" t="s">
        <v>64</v>
      </c>
      <c r="D9" s="6">
        <f>'Exports - Data (Raw)'!D9/'Exports - Data (Raw)'!C9*$H$25</f>
        <v>20.263067863107779</v>
      </c>
      <c r="E9" s="6">
        <f>'Exports - Data (Raw)'!F9/'Exports - Data (Raw)'!E9*$H$25</f>
        <v>18.651232919451477</v>
      </c>
      <c r="F9" s="6">
        <f>'Exports - Data (Raw)'!H9/'Exports - Data (Raw)'!G9*$H$25</f>
        <v>16.167228302038957</v>
      </c>
      <c r="G9" s="6">
        <f>'Exports - Data (Raw)'!J9/'Exports - Data (Raw)'!I9*$H$25</f>
        <v>15.938009680562086</v>
      </c>
      <c r="H9" s="6">
        <f>'Exports - Data (Raw)'!L9/'Exports - Data (Raw)'!K9*$H$25</f>
        <v>13.235095714194216</v>
      </c>
      <c r="I9" s="6">
        <f>'Exports - Data (Raw)'!N9/'Exports - Data (Raw)'!M9*$H$25</f>
        <v>12.290904642772173</v>
      </c>
      <c r="J9" s="6">
        <f>'Exports - Data (Raw)'!P9/'Exports - Data (Raw)'!O9*$H$25</f>
        <v>13.152726435415314</v>
      </c>
      <c r="K9" s="6">
        <f>'Exports - Data (Raw)'!R9/'Exports - Data (Raw)'!Q9*$H$25</f>
        <v>11.798372944883306</v>
      </c>
      <c r="L9" s="6">
        <f>'Exports - Data (Raw)'!T9/'Exports - Data (Raw)'!S9*$H$25</f>
        <v>12.210020291761083</v>
      </c>
      <c r="M9" s="6">
        <f>'Exports - Data (Raw)'!V9/'Exports - Data (Raw)'!U9*$H$25</f>
        <v>11.690930218090129</v>
      </c>
      <c r="N9" s="6">
        <f>'Exports - Data (Raw)'!X9/'Exports - Data (Raw)'!W9*$H$25</f>
        <v>11.386746140315369</v>
      </c>
      <c r="O9" s="6">
        <f>'Exports - Data (Raw)'!Z9/'Exports - Data (Raw)'!Y9*$H$25</f>
        <v>12.928755981518833</v>
      </c>
      <c r="P9" s="6">
        <f>'Exports - Data (Raw)'!AB9/'Exports - Data (Raw)'!AA9*$H$25</f>
        <v>12.826576771777873</v>
      </c>
      <c r="Q9" s="6">
        <f>'Exports - Data (Raw)'!AD9/'Exports - Data (Raw)'!AC9*$H$25</f>
        <v>12.353168597396145</v>
      </c>
      <c r="R9" s="6">
        <f>'Exports - Data (Raw)'!AF9/'Exports - Data (Raw)'!AE9*$H$25</f>
        <v>15.291694070606182</v>
      </c>
      <c r="S9" s="6">
        <f>'Exports - Data (Raw)'!AH9/'Exports - Data (Raw)'!AG9*$H$25</f>
        <v>16.23821191769596</v>
      </c>
      <c r="T9" s="6">
        <f>'Exports - Data (Raw)'!AJ9/'Exports - Data (Raw)'!AI9*$H$25</f>
        <v>16.934135285597215</v>
      </c>
      <c r="U9" s="6">
        <f>'Exports - Data (Raw)'!AL9/'Exports - Data (Raw)'!AK9*$H$25</f>
        <v>18.242862368559059</v>
      </c>
      <c r="V9" s="6">
        <f>'Exports - Data (Raw)'!AN9/'Exports - Data (Raw)'!AM9*$H$25</f>
        <v>20.457344640318784</v>
      </c>
      <c r="W9" s="6">
        <f>'Exports - Data (Raw)'!AP9/'Exports - Data (Raw)'!AO9*$H$25</f>
        <v>20.57639343361673</v>
      </c>
      <c r="X9" s="6">
        <f>'Exports - Data (Raw)'!AR9/'Exports - Data (Raw)'!AQ9*$H$25</f>
        <v>20.290901747535127</v>
      </c>
      <c r="Y9" s="6">
        <f>'Exports - Data (Raw)'!AT9/'Exports - Data (Raw)'!AS9*$H$25</f>
        <v>20.043437819068025</v>
      </c>
      <c r="Z9" s="6">
        <f>'Exports - Data (Raw)'!AV9/'Exports - Data (Raw)'!AU9*$H$25</f>
        <v>20.595569941942561</v>
      </c>
      <c r="AA9" s="6">
        <f>'Exports - Data (Raw)'!AX9/'Exports - Data (Raw)'!AW9*$H$25</f>
        <v>19.941131270890178</v>
      </c>
      <c r="AB9" s="6">
        <f>'Exports - Data (Raw)'!AZ9/'Exports - Data (Raw)'!AY9*$H$25</f>
        <v>20.519077574470163</v>
      </c>
      <c r="AC9" s="6">
        <f>'Exports - Data (Raw)'!BB9/'Exports - Data (Raw)'!BA9*$H$25</f>
        <v>20.645389898260756</v>
      </c>
      <c r="AD9" s="6">
        <f>'Exports - Data (Raw)'!BD9/'Exports - Data (Raw)'!BC9*$H$25</f>
        <v>20.191735237198589</v>
      </c>
      <c r="AE9" s="6">
        <f>'Exports - Data (Raw)'!BF9/'Exports - Data (Raw)'!BE9*$H$25</f>
        <v>20.145781632865656</v>
      </c>
      <c r="AF9" s="6">
        <f>'Exports - Data (Raw)'!BH9/'Exports - Data (Raw)'!BG9*$H$25</f>
        <v>23.71011392080873</v>
      </c>
    </row>
    <row r="10" spans="1:50" x14ac:dyDescent="0.3">
      <c r="A10" t="s">
        <v>120</v>
      </c>
      <c r="B10" t="s">
        <v>40</v>
      </c>
      <c r="C10" t="s">
        <v>64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>
        <f>'Exports - Data (Raw)'!BB10/'Exports - Data (Raw)'!BA10</f>
        <v>0.5</v>
      </c>
      <c r="AD10" s="6">
        <f>'Exports - Data (Raw)'!BD10/'Exports - Data (Raw)'!BC10</f>
        <v>0.8</v>
      </c>
      <c r="AE10" s="6">
        <f>'Exports - Data (Raw)'!BF10/'Exports - Data (Raw)'!BE10</f>
        <v>0.84615384615384615</v>
      </c>
      <c r="AF10" s="6">
        <f>'Exports - Data (Raw)'!BH10/'Exports - Data (Raw)'!BG10</f>
        <v>1</v>
      </c>
    </row>
    <row r="11" spans="1:50" x14ac:dyDescent="0.3">
      <c r="A11" t="s">
        <v>121</v>
      </c>
      <c r="B11" t="s">
        <v>40</v>
      </c>
      <c r="C11" t="s">
        <v>64</v>
      </c>
      <c r="D11" s="6">
        <f>'Exports - Data (Raw)'!D11/'Exports - Data (Raw)'!C11/$H$27</f>
        <v>54.647673137399124</v>
      </c>
      <c r="E11" s="6">
        <f>'Exports - Data (Raw)'!F11/'Exports - Data (Raw)'!E11/$H$27</f>
        <v>52.956802513414331</v>
      </c>
      <c r="F11" s="6">
        <f>'Exports - Data (Raw)'!H11/'Exports - Data (Raw)'!G11/$H$27</f>
        <v>55.619556428535759</v>
      </c>
      <c r="G11" s="6">
        <f>'Exports - Data (Raw)'!J11/'Exports - Data (Raw)'!I11/$H$27</f>
        <v>57.318854820327587</v>
      </c>
      <c r="H11" s="6">
        <f>'Exports - Data (Raw)'!L11/'Exports - Data (Raw)'!K11/$H$27</f>
        <v>60.297344297886397</v>
      </c>
      <c r="I11" s="6">
        <f>'Exports - Data (Raw)'!N11/'Exports - Data (Raw)'!M11/$H$27</f>
        <v>56.211399409913305</v>
      </c>
      <c r="J11" s="6">
        <f>'Exports - Data (Raw)'!P11/'Exports - Data (Raw)'!O11/$H$27</f>
        <v>47.68625722094702</v>
      </c>
      <c r="K11" s="6">
        <f>'Exports - Data (Raw)'!R11/'Exports - Data (Raw)'!Q11/$H$27</f>
        <v>39.306124845077122</v>
      </c>
      <c r="L11" s="6">
        <f>'Exports - Data (Raw)'!T11/'Exports - Data (Raw)'!S11/$H$27</f>
        <v>43.039231056893968</v>
      </c>
      <c r="M11" s="6">
        <f>'Exports - Data (Raw)'!V11/'Exports - Data (Raw)'!U11/$H$27</f>
        <v>34.242748363195375</v>
      </c>
      <c r="N11" s="6">
        <f>'Exports - Data (Raw)'!X11/'Exports - Data (Raw)'!W11/$H$27</f>
        <v>40.65464271903091</v>
      </c>
      <c r="O11" s="6">
        <f>'Exports - Data (Raw)'!Z11/'Exports - Data (Raw)'!Y11/$H$27</f>
        <v>43.660606141102107</v>
      </c>
      <c r="P11" s="6">
        <f>'Exports - Data (Raw)'!AB11/'Exports - Data (Raw)'!AA11/$H$27</f>
        <v>35.250982038951086</v>
      </c>
      <c r="Q11" s="6">
        <f>'Exports - Data (Raw)'!AD11/'Exports - Data (Raw)'!AC11/$H$27</f>
        <v>31.898897786377155</v>
      </c>
      <c r="R11" s="6">
        <f>'Exports - Data (Raw)'!AF11/'Exports - Data (Raw)'!AE11/$H$27</f>
        <v>39.270718770106342</v>
      </c>
      <c r="S11" s="6">
        <f>'Exports - Data (Raw)'!AH11/'Exports - Data (Raw)'!AG11/$H$27</f>
        <v>54.335247922725642</v>
      </c>
      <c r="T11" s="6">
        <f>'Exports - Data (Raw)'!AJ11/'Exports - Data (Raw)'!AI11/$H$27</f>
        <v>43.704664865815218</v>
      </c>
      <c r="U11" s="6">
        <f>'Exports - Data (Raw)'!AL11/'Exports - Data (Raw)'!AK11/$H$27</f>
        <v>47.20870742873965</v>
      </c>
      <c r="V11" s="6">
        <f>'Exports - Data (Raw)'!AN11/'Exports - Data (Raw)'!AM11/$H$27</f>
        <v>63.434575507442212</v>
      </c>
      <c r="W11" s="6">
        <f>'Exports - Data (Raw)'!AP11/'Exports - Data (Raw)'!AO11/$H$27</f>
        <v>63.882777679154522</v>
      </c>
      <c r="X11" s="6">
        <f>'Exports - Data (Raw)'!AR11/'Exports - Data (Raw)'!AQ11/$H$27</f>
        <v>54.76531048301451</v>
      </c>
      <c r="Y11" s="6">
        <f>'Exports - Data (Raw)'!AT11/'Exports - Data (Raw)'!AS11/$H$27</f>
        <v>69.320794141212701</v>
      </c>
      <c r="Z11" s="6">
        <f>'Exports - Data (Raw)'!AV11/'Exports - Data (Raw)'!AU11/$H$27</f>
        <v>77.805730256912426</v>
      </c>
      <c r="AA11" s="6">
        <f>'Exports - Data (Raw)'!AX11/'Exports - Data (Raw)'!AW11/$H$27</f>
        <v>60.89100685470364</v>
      </c>
      <c r="AB11" s="6">
        <f>'Exports - Data (Raw)'!AZ11/'Exports - Data (Raw)'!AY11/$H$27</f>
        <v>69.868474957718519</v>
      </c>
      <c r="AC11" s="6">
        <f>'Exports - Data (Raw)'!BB11/'Exports - Data (Raw)'!BA11/$H$27</f>
        <v>91.235410860171584</v>
      </c>
      <c r="AD11" s="6">
        <f>'Exports - Data (Raw)'!BD11/'Exports - Data (Raw)'!BC11/$H$27</f>
        <v>78.317917273705788</v>
      </c>
      <c r="AE11" s="6">
        <f>'Exports - Data (Raw)'!BF11/'Exports - Data (Raw)'!BE11/$H$27</f>
        <v>74.945129538380669</v>
      </c>
      <c r="AF11" s="6">
        <f>'Exports - Data (Raw)'!BH11/'Exports - Data (Raw)'!BG11/$H$27</f>
        <v>82.744484208136484</v>
      </c>
    </row>
    <row r="12" spans="1:50" x14ac:dyDescent="0.3">
      <c r="A12" t="s">
        <v>122</v>
      </c>
      <c r="B12" t="s">
        <v>40</v>
      </c>
      <c r="C12" t="s">
        <v>64</v>
      </c>
      <c r="D12" s="6">
        <f>'Exports - Data (Raw)'!D12/'Exports - Data (Raw)'!C12*$H$25</f>
        <v>44.34816411504805</v>
      </c>
      <c r="E12" s="6">
        <f>'Exports - Data (Raw)'!F12/'Exports - Data (Raw)'!E12*$H$25</f>
        <v>36.785066226530432</v>
      </c>
      <c r="F12" s="6">
        <f>'Exports - Data (Raw)'!H12/'Exports - Data (Raw)'!G12*$H$25</f>
        <v>43.317411890430499</v>
      </c>
      <c r="G12" s="6">
        <f>'Exports - Data (Raw)'!J12/'Exports - Data (Raw)'!I12*$H$25</f>
        <v>42.549307432403111</v>
      </c>
      <c r="H12" s="6">
        <f>'Exports - Data (Raw)'!L12/'Exports - Data (Raw)'!K12*$H$25</f>
        <v>47.380482146230555</v>
      </c>
      <c r="I12" s="6">
        <f>'Exports - Data (Raw)'!N12/'Exports - Data (Raw)'!M12*$H$25</f>
        <v>46.263359285394458</v>
      </c>
      <c r="J12" s="6">
        <f>'Exports - Data (Raw)'!P12/'Exports - Data (Raw)'!O12*$H$25</f>
        <v>45.213513247082801</v>
      </c>
      <c r="K12" s="6">
        <f>'Exports - Data (Raw)'!R12/'Exports - Data (Raw)'!Q12*$H$25</f>
        <v>45.335480292150024</v>
      </c>
      <c r="L12" s="6">
        <f>'Exports - Data (Raw)'!T12/'Exports - Data (Raw)'!S12*$H$25</f>
        <v>46.271641008083471</v>
      </c>
      <c r="M12" s="6">
        <f>'Exports - Data (Raw)'!V12/'Exports - Data (Raw)'!U12*$H$25</f>
        <v>41.862926714609429</v>
      </c>
      <c r="N12" s="6">
        <f>'Exports - Data (Raw)'!X12/'Exports - Data (Raw)'!W12*$H$25</f>
        <v>41.87445583841302</v>
      </c>
      <c r="O12" s="6">
        <f>'Exports - Data (Raw)'!Z12/'Exports - Data (Raw)'!Y12*$H$25</f>
        <v>40.927769424269485</v>
      </c>
      <c r="P12" s="6">
        <f>'Exports - Data (Raw)'!AB12/'Exports - Data (Raw)'!AA12*$H$25</f>
        <v>41.043988243739335</v>
      </c>
      <c r="Q12" s="6">
        <f>'Exports - Data (Raw)'!AD12/'Exports - Data (Raw)'!AC12*$H$25</f>
        <v>40.790252877715922</v>
      </c>
      <c r="R12" s="6">
        <f>'Exports - Data (Raw)'!AF12/'Exports - Data (Raw)'!AE12*$H$25</f>
        <v>43.762372086374832</v>
      </c>
      <c r="S12" s="6">
        <f>'Exports - Data (Raw)'!AH12/'Exports - Data (Raw)'!AG12*$H$25</f>
        <v>40.220566371069729</v>
      </c>
      <c r="T12" s="6">
        <f>'Exports - Data (Raw)'!AJ12/'Exports - Data (Raw)'!AI12*$H$25</f>
        <v>39.796254281942048</v>
      </c>
      <c r="U12" s="6">
        <f>'Exports - Data (Raw)'!AL12/'Exports - Data (Raw)'!AK12*$H$25</f>
        <v>40.851419142574727</v>
      </c>
      <c r="V12" s="6">
        <f>'Exports - Data (Raw)'!AN12/'Exports - Data (Raw)'!AM12*$H$25</f>
        <v>58.725716861979343</v>
      </c>
      <c r="W12" s="6">
        <f>'Exports - Data (Raw)'!AP12/'Exports - Data (Raw)'!AO12*$H$25</f>
        <v>68.590785355608901</v>
      </c>
      <c r="X12" s="6">
        <f>'Exports - Data (Raw)'!AR12/'Exports - Data (Raw)'!AQ12*$H$25</f>
        <v>75.850814300070866</v>
      </c>
      <c r="Y12" s="6">
        <f>'Exports - Data (Raw)'!AT12/'Exports - Data (Raw)'!AS12*$H$25</f>
        <v>56.86836476506528</v>
      </c>
      <c r="Z12" s="6">
        <f>'Exports - Data (Raw)'!AV12/'Exports - Data (Raw)'!AU12*$H$25</f>
        <v>56.903071718969649</v>
      </c>
      <c r="AA12" s="6">
        <f>'Exports - Data (Raw)'!AX12/'Exports - Data (Raw)'!AW12*$H$25</f>
        <v>45.990442854429993</v>
      </c>
      <c r="AB12" s="6">
        <f>'Exports - Data (Raw)'!AZ12/'Exports - Data (Raw)'!AY12*$H$25</f>
        <v>37.069748883894405</v>
      </c>
      <c r="AC12" s="6">
        <f>'Exports - Data (Raw)'!BB12/'Exports - Data (Raw)'!BA12*$H$25</f>
        <v>54.394495159797117</v>
      </c>
      <c r="AD12" s="6">
        <f>'Exports - Data (Raw)'!BD12/'Exports - Data (Raw)'!BC12*$H$25</f>
        <v>54.29705685660506</v>
      </c>
      <c r="AE12" s="6">
        <f>'Exports - Data (Raw)'!BF12/'Exports - Data (Raw)'!BE12*$H$25</f>
        <v>60.585469350230511</v>
      </c>
      <c r="AF12" s="6">
        <f>'Exports - Data (Raw)'!BH12/'Exports - Data (Raw)'!BG12*$H$25</f>
        <v>61.619562659410853</v>
      </c>
    </row>
    <row r="13" spans="1:50" x14ac:dyDescent="0.3">
      <c r="A13" t="s">
        <v>13</v>
      </c>
      <c r="B13" t="s">
        <v>40</v>
      </c>
      <c r="C13" t="s">
        <v>64</v>
      </c>
      <c r="D13" s="6">
        <f>'Exports - Data (Raw)'!D13/'Exports - Data (Raw)'!C13*$H$25</f>
        <v>491.63618571088693</v>
      </c>
      <c r="E13" s="6">
        <f>'Exports - Data (Raw)'!F13/'Exports - Data (Raw)'!E13*$H$25</f>
        <v>584.22766735310393</v>
      </c>
      <c r="F13" s="6">
        <f>'Exports - Data (Raw)'!H13/'Exports - Data (Raw)'!G13*$H$25</f>
        <v>693.1180954104907</v>
      </c>
      <c r="G13" s="6">
        <f>'Exports - Data (Raw)'!J13/'Exports - Data (Raw)'!I13*$H$25</f>
        <v>689.68114617705032</v>
      </c>
      <c r="H13" s="6">
        <f>'Exports - Data (Raw)'!L13/'Exports - Data (Raw)'!K13*$H$25</f>
        <v>671.42360956929315</v>
      </c>
      <c r="I13" s="6">
        <f>'Exports - Data (Raw)'!N13/'Exports - Data (Raw)'!M13*$H$25</f>
        <v>650.27079496693307</v>
      </c>
      <c r="J13" s="6">
        <f>'Exports - Data (Raw)'!P13/'Exports - Data (Raw)'!O13*$H$25</f>
        <v>751.45225329837649</v>
      </c>
      <c r="K13" s="6">
        <f>'Exports - Data (Raw)'!R13/'Exports - Data (Raw)'!Q13*$H$25</f>
        <v>886.33984686317353</v>
      </c>
      <c r="L13" s="6">
        <f>'Exports - Data (Raw)'!T13/'Exports - Data (Raw)'!S13*$H$25</f>
        <v>813.82494819132251</v>
      </c>
      <c r="M13" s="6">
        <f>'Exports - Data (Raw)'!V13/'Exports - Data (Raw)'!U13*$H$25</f>
        <v>821.67369472723885</v>
      </c>
      <c r="N13" s="6">
        <f>'Exports - Data (Raw)'!X13/'Exports - Data (Raw)'!W13*$H$25</f>
        <v>812.83849370866642</v>
      </c>
      <c r="O13" s="6">
        <f>'Exports - Data (Raw)'!Z13/'Exports - Data (Raw)'!Y13*$H$25</f>
        <v>811.29317337842178</v>
      </c>
      <c r="P13" s="6">
        <f>'Exports - Data (Raw)'!AB13/'Exports - Data (Raw)'!AA13*$H$25</f>
        <v>812.13534622275927</v>
      </c>
      <c r="Q13" s="6">
        <f>'Exports - Data (Raw)'!AD13/'Exports - Data (Raw)'!AC13*$H$25</f>
        <v>813.45242006343119</v>
      </c>
      <c r="R13" s="6">
        <f>'Exports - Data (Raw)'!AF13/'Exports - Data (Raw)'!AE13*$H$25</f>
        <v>812.83849370866642</v>
      </c>
      <c r="S13" s="6">
        <f>'Exports - Data (Raw)'!AH13/'Exports - Data (Raw)'!AG13*$H$25</f>
        <v>813.74770902601392</v>
      </c>
      <c r="T13" s="6">
        <f>'Exports - Data (Raw)'!AJ13/'Exports - Data (Raw)'!AI13*$H$25</f>
        <v>809.78270989773148</v>
      </c>
      <c r="U13" s="6">
        <f>'Exports - Data (Raw)'!AL13/'Exports - Data (Raw)'!AK13*$H$25</f>
        <v>809.07535253408923</v>
      </c>
      <c r="V13" s="6">
        <f>'Exports - Data (Raw)'!AN13/'Exports - Data (Raw)'!AM13*$H$25</f>
        <v>809.39426280312114</v>
      </c>
      <c r="W13" s="6">
        <f>'Exports - Data (Raw)'!AP13/'Exports - Data (Raw)'!AO13*$H$25</f>
        <v>811.19970642296335</v>
      </c>
      <c r="X13" s="6">
        <f>'Exports - Data (Raw)'!AR13/'Exports - Data (Raw)'!AQ13*$H$25</f>
        <v>800.69794721657388</v>
      </c>
      <c r="Y13" s="6">
        <f>'Exports - Data (Raw)'!AT13/'Exports - Data (Raw)'!AS13*$H$25</f>
        <v>802.5058009920308</v>
      </c>
      <c r="Z13" s="6">
        <f>'Exports - Data (Raw)'!AV13/'Exports - Data (Raw)'!AU13*$H$25</f>
        <v>813.66454908845162</v>
      </c>
      <c r="AA13" s="6">
        <f>'Exports - Data (Raw)'!AX13/'Exports - Data (Raw)'!AW13*$H$25</f>
        <v>813.28412884776105</v>
      </c>
      <c r="AB13" s="6">
        <f>'Exports - Data (Raw)'!AZ13/'Exports - Data (Raw)'!AY13*$H$25</f>
        <v>813.72781372366489</v>
      </c>
      <c r="AC13" s="6">
        <f>'Exports - Data (Raw)'!BB13/'Exports - Data (Raw)'!BA13*$H$25</f>
        <v>812.40978142295501</v>
      </c>
      <c r="AD13" s="6">
        <f>'Exports - Data (Raw)'!BD13/'Exports - Data (Raw)'!BC13*$H$25</f>
        <v>812.43926065674657</v>
      </c>
      <c r="AE13" s="6">
        <f>'Exports - Data (Raw)'!BF13/'Exports - Data (Raw)'!BE13*$H$25</f>
        <v>813.99309384177525</v>
      </c>
      <c r="AF13" s="6">
        <f>'Exports - Data (Raw)'!BH13/'Exports - Data (Raw)'!BG13*$H$25</f>
        <v>812.42713819565597</v>
      </c>
    </row>
    <row r="15" spans="1:50" ht="15" x14ac:dyDescent="0.3">
      <c r="A15" s="36" t="s">
        <v>47</v>
      </c>
      <c r="B15" s="37"/>
      <c r="F15" s="37"/>
      <c r="K15" s="37"/>
      <c r="T15" s="37"/>
      <c r="AE15" s="38"/>
      <c r="AH15" s="37"/>
    </row>
    <row r="16" spans="1:50" x14ac:dyDescent="0.3">
      <c r="A16" s="39"/>
      <c r="B16" s="37">
        <v>1</v>
      </c>
      <c r="C16" s="35" t="s">
        <v>51</v>
      </c>
      <c r="D16" s="40">
        <v>6.5</v>
      </c>
      <c r="E16" s="42" t="s">
        <v>49</v>
      </c>
      <c r="F16" s="37"/>
      <c r="G16" s="35"/>
      <c r="H16" s="40"/>
      <c r="I16" s="35"/>
      <c r="J16" s="40"/>
      <c r="K16" s="35"/>
      <c r="M16" s="40"/>
      <c r="Q16" s="40"/>
      <c r="S16" s="41"/>
      <c r="U16" s="40"/>
      <c r="Z16" s="40"/>
      <c r="AC16" s="40"/>
      <c r="AF16" s="40"/>
      <c r="AI16" s="40"/>
      <c r="AL16" s="40"/>
      <c r="AO16" s="40"/>
      <c r="AR16" s="40"/>
      <c r="AU16" s="40"/>
      <c r="AX16" s="40"/>
    </row>
    <row r="17" spans="1:50" x14ac:dyDescent="0.3">
      <c r="A17" s="39"/>
      <c r="B17" s="37">
        <v>1</v>
      </c>
      <c r="C17" s="35" t="s">
        <v>52</v>
      </c>
      <c r="D17" s="40">
        <v>112</v>
      </c>
      <c r="E17" s="35" t="s">
        <v>53</v>
      </c>
      <c r="F17" s="37"/>
      <c r="G17" s="35"/>
      <c r="H17" s="40"/>
      <c r="I17" s="35"/>
      <c r="J17" s="40"/>
      <c r="K17" s="35"/>
      <c r="M17" s="40"/>
      <c r="Q17" s="40"/>
      <c r="S17" s="41"/>
      <c r="U17" s="40"/>
      <c r="Z17" s="40"/>
      <c r="AC17" s="40"/>
      <c r="AF17" s="40"/>
      <c r="AI17" s="40"/>
      <c r="AL17" s="40"/>
      <c r="AO17" s="40"/>
      <c r="AR17" s="40"/>
      <c r="AU17" s="40"/>
      <c r="AX17" s="40"/>
    </row>
    <row r="18" spans="1:50" x14ac:dyDescent="0.3">
      <c r="A18" s="39"/>
      <c r="B18" s="37">
        <v>1</v>
      </c>
      <c r="C18" s="35" t="s">
        <v>52</v>
      </c>
      <c r="D18" s="40">
        <f>D17/D16</f>
        <v>17.23076923076923</v>
      </c>
      <c r="E18" s="35" t="s">
        <v>51</v>
      </c>
      <c r="F18" s="37"/>
      <c r="G18" s="40"/>
      <c r="H18" s="40"/>
      <c r="I18" s="40"/>
      <c r="K18" s="40"/>
      <c r="M18" s="40"/>
      <c r="N18" s="40"/>
      <c r="Q18" s="40"/>
      <c r="R18" s="41"/>
      <c r="S18" s="37"/>
      <c r="U18" s="40"/>
      <c r="Z18" s="40"/>
      <c r="AC18" s="40"/>
      <c r="AE18" s="41"/>
      <c r="AF18" s="40"/>
      <c r="AI18" s="40"/>
      <c r="AL18" s="40"/>
      <c r="AO18" s="40"/>
      <c r="AR18" s="40"/>
      <c r="AU18" s="40"/>
      <c r="AX18" s="40"/>
    </row>
    <row r="19" spans="1:50" s="37" customFormat="1" ht="15" customHeight="1" x14ac:dyDescent="0.3">
      <c r="A19" s="39"/>
      <c r="B19" s="59">
        <v>1</v>
      </c>
      <c r="C19" s="60" t="s">
        <v>54</v>
      </c>
      <c r="D19" s="61">
        <v>130</v>
      </c>
      <c r="E19" s="62" t="s">
        <v>49</v>
      </c>
      <c r="F19" s="43"/>
      <c r="G19" s="44"/>
      <c r="H19" s="45"/>
      <c r="I19" s="44"/>
      <c r="J19" s="44"/>
      <c r="K19" s="44"/>
      <c r="L19" s="44"/>
      <c r="M19" s="45"/>
      <c r="N19" s="44"/>
      <c r="O19" s="44"/>
      <c r="P19" s="44"/>
      <c r="Q19" s="45"/>
      <c r="R19" s="44"/>
      <c r="U19" s="45"/>
      <c r="Z19" s="45"/>
      <c r="AC19" s="45"/>
      <c r="AF19" s="45"/>
      <c r="AI19" s="45"/>
      <c r="AL19" s="45"/>
      <c r="AO19" s="45"/>
      <c r="AR19" s="45"/>
      <c r="AU19" s="45"/>
      <c r="AX19" s="45"/>
    </row>
    <row r="20" spans="1:50" s="37" customFormat="1" ht="15" customHeight="1" x14ac:dyDescent="0.3">
      <c r="B20" s="59"/>
      <c r="C20" s="60"/>
      <c r="D20" s="61"/>
      <c r="E20" s="62"/>
      <c r="H20" s="45"/>
      <c r="M20" s="45"/>
      <c r="Q20" s="45"/>
      <c r="U20" s="45"/>
      <c r="Z20" s="45"/>
      <c r="AC20" s="45"/>
      <c r="AF20" s="45"/>
      <c r="AI20" s="45"/>
      <c r="AL20" s="45"/>
      <c r="AO20" s="45"/>
      <c r="AR20" s="45"/>
      <c r="AU20" s="45"/>
      <c r="AX20" s="45"/>
    </row>
    <row r="21" spans="1:50" s="37" customFormat="1" x14ac:dyDescent="0.3">
      <c r="B21" s="46">
        <v>1</v>
      </c>
      <c r="C21" s="35" t="s">
        <v>55</v>
      </c>
      <c r="D21" s="40">
        <v>260</v>
      </c>
      <c r="E21" s="35" t="s">
        <v>49</v>
      </c>
      <c r="H21" s="40"/>
      <c r="M21" s="40"/>
      <c r="Q21" s="40"/>
      <c r="U21" s="40"/>
      <c r="Z21" s="40"/>
      <c r="AC21" s="40"/>
      <c r="AF21" s="40"/>
      <c r="AI21" s="40"/>
      <c r="AL21" s="40"/>
      <c r="AO21" s="40"/>
      <c r="AR21" s="40"/>
      <c r="AU21" s="40"/>
      <c r="AX21" s="40"/>
    </row>
    <row r="22" spans="1:50" s="37" customFormat="1" x14ac:dyDescent="0.3">
      <c r="B22" s="46">
        <v>1</v>
      </c>
      <c r="C22" s="35" t="s">
        <v>123</v>
      </c>
      <c r="D22" s="40">
        <f>D19/D17</f>
        <v>1.1607142857142858</v>
      </c>
      <c r="E22" s="35" t="s">
        <v>56</v>
      </c>
      <c r="H22" s="40"/>
      <c r="M22" s="40"/>
      <c r="Q22" s="40"/>
      <c r="U22" s="40"/>
      <c r="Z22" s="40"/>
      <c r="AC22" s="40"/>
      <c r="AF22" s="40"/>
      <c r="AI22" s="40"/>
      <c r="AL22" s="40"/>
      <c r="AO22" s="40"/>
      <c r="AR22" s="40"/>
      <c r="AU22" s="40"/>
      <c r="AX22" s="40"/>
    </row>
    <row r="23" spans="1:50" s="37" customFormat="1" x14ac:dyDescent="0.3">
      <c r="B23" s="46">
        <v>1</v>
      </c>
      <c r="C23" s="35" t="s">
        <v>55</v>
      </c>
      <c r="D23" s="40">
        <f>D21/D17</f>
        <v>2.3214285714285716</v>
      </c>
      <c r="E23" s="35" t="s">
        <v>56</v>
      </c>
      <c r="H23" s="40"/>
      <c r="M23" s="40"/>
      <c r="Q23" s="40"/>
      <c r="U23" s="40"/>
      <c r="Z23" s="40"/>
      <c r="AC23" s="40"/>
      <c r="AF23" s="40"/>
      <c r="AI23" s="40"/>
      <c r="AL23" s="40"/>
      <c r="AO23" s="40"/>
      <c r="AR23" s="40"/>
      <c r="AU23" s="40"/>
      <c r="AX23" s="40"/>
    </row>
    <row r="24" spans="1:50" x14ac:dyDescent="0.3">
      <c r="A24" s="39"/>
      <c r="B24" s="46">
        <v>1</v>
      </c>
      <c r="C24" s="35" t="s">
        <v>57</v>
      </c>
      <c r="D24" s="40">
        <v>19.684100000000001</v>
      </c>
      <c r="E24" s="35" t="s">
        <v>56</v>
      </c>
      <c r="F24" s="47">
        <f>D24*D17</f>
        <v>2204.6192000000001</v>
      </c>
      <c r="G24" s="35" t="s">
        <v>49</v>
      </c>
      <c r="H24" s="47">
        <v>1000</v>
      </c>
      <c r="I24" s="35" t="s">
        <v>117</v>
      </c>
      <c r="S24" s="37"/>
      <c r="V24" s="41"/>
      <c r="W24" s="41"/>
      <c r="AJ24" s="41"/>
    </row>
    <row r="25" spans="1:50" x14ac:dyDescent="0.3">
      <c r="A25" s="39"/>
      <c r="B25" s="46">
        <v>1</v>
      </c>
      <c r="C25" s="35" t="s">
        <v>116</v>
      </c>
      <c r="D25" s="40">
        <v>20</v>
      </c>
      <c r="E25" s="35" t="s">
        <v>56</v>
      </c>
      <c r="F25" s="47">
        <f>D25*D17</f>
        <v>2240</v>
      </c>
      <c r="G25" s="35" t="s">
        <v>49</v>
      </c>
      <c r="H25" s="47">
        <f>F25/D26</f>
        <v>1016.048117135833</v>
      </c>
      <c r="I25" s="35" t="s">
        <v>117</v>
      </c>
      <c r="J25" s="41"/>
      <c r="K25" s="35"/>
      <c r="S25" s="37"/>
      <c r="V25" s="41"/>
      <c r="W25" s="41"/>
      <c r="AJ25" s="41"/>
    </row>
    <row r="26" spans="1:50" x14ac:dyDescent="0.3">
      <c r="A26" s="39"/>
      <c r="B26" s="46">
        <v>1</v>
      </c>
      <c r="C26" s="35" t="s">
        <v>4</v>
      </c>
      <c r="D26" s="40">
        <v>2.2046199999999998</v>
      </c>
      <c r="E26" s="35" t="s">
        <v>49</v>
      </c>
      <c r="F26" s="47">
        <f>D26/D17</f>
        <v>1.9684107142857142E-2</v>
      </c>
      <c r="G26" s="48" t="s">
        <v>56</v>
      </c>
      <c r="I26" s="41"/>
      <c r="J26" s="41"/>
      <c r="S26" s="37"/>
      <c r="V26" s="41"/>
      <c r="W26" s="41"/>
      <c r="AJ26" s="41"/>
    </row>
    <row r="27" spans="1:50" x14ac:dyDescent="0.3">
      <c r="A27" s="39"/>
      <c r="B27" s="46">
        <v>1</v>
      </c>
      <c r="C27" s="35" t="s">
        <v>60</v>
      </c>
      <c r="D27" s="40">
        <v>44.927999999999997</v>
      </c>
      <c r="E27" s="35" t="s">
        <v>117</v>
      </c>
      <c r="F27" s="47">
        <f>D27*D26/D31</f>
        <v>3.0476666879999996</v>
      </c>
      <c r="G27" s="48" t="s">
        <v>56</v>
      </c>
      <c r="H27" s="40">
        <f>D27/H25</f>
        <v>4.4218378285714281E-2</v>
      </c>
      <c r="I27" s="48" t="s">
        <v>8</v>
      </c>
      <c r="J27" s="41"/>
      <c r="S27" s="37"/>
      <c r="V27" s="41"/>
      <c r="W27" s="41"/>
      <c r="AJ27" s="41"/>
    </row>
    <row r="28" spans="1:50" x14ac:dyDescent="0.3">
      <c r="A28" s="39"/>
      <c r="B28" s="46">
        <v>1</v>
      </c>
      <c r="C28" s="35" t="s">
        <v>61</v>
      </c>
      <c r="D28" s="40">
        <v>270</v>
      </c>
      <c r="E28" s="35" t="s">
        <v>59</v>
      </c>
      <c r="F28" s="47">
        <v>198</v>
      </c>
      <c r="G28" s="48" t="s">
        <v>62</v>
      </c>
      <c r="H28" s="40">
        <v>121.3056</v>
      </c>
      <c r="I28" s="48" t="s">
        <v>117</v>
      </c>
      <c r="J28" s="40">
        <f>H28/H25</f>
        <v>0.11938962137142857</v>
      </c>
      <c r="K28" s="48" t="s">
        <v>8</v>
      </c>
      <c r="T28" s="37"/>
      <c r="W28" s="41"/>
      <c r="X28" s="41"/>
      <c r="AK28" s="41"/>
    </row>
    <row r="29" spans="1:50" x14ac:dyDescent="0.3">
      <c r="A29" s="39"/>
      <c r="B29" s="41"/>
      <c r="F29" s="41"/>
      <c r="G29" s="41"/>
      <c r="H29" s="41"/>
      <c r="J29" s="41"/>
      <c r="K29" s="41"/>
      <c r="T29" s="37"/>
      <c r="W29" s="41"/>
      <c r="X29" s="41"/>
      <c r="AK29" s="41"/>
    </row>
    <row r="30" spans="1:50" x14ac:dyDescent="0.3">
      <c r="A30" s="39"/>
      <c r="B30" s="39">
        <v>1</v>
      </c>
      <c r="C30" s="35" t="s">
        <v>48</v>
      </c>
      <c r="D30" s="40">
        <v>108</v>
      </c>
      <c r="E30" s="35" t="s">
        <v>49</v>
      </c>
      <c r="H30" s="35"/>
      <c r="I30" s="40"/>
      <c r="J30" s="40"/>
      <c r="K30" s="35"/>
      <c r="M30" s="6"/>
      <c r="N30" s="6"/>
      <c r="O30" s="6"/>
      <c r="P30" s="6"/>
      <c r="Q30" s="37"/>
      <c r="R30" s="37"/>
      <c r="S30" s="49"/>
      <c r="T30" s="49"/>
      <c r="U30" s="49"/>
      <c r="V30" s="41"/>
      <c r="W30" s="37"/>
      <c r="X30" s="37"/>
      <c r="Y30" s="37"/>
      <c r="Z30" s="37"/>
    </row>
    <row r="31" spans="1:50" x14ac:dyDescent="0.3">
      <c r="A31" s="39"/>
      <c r="B31" s="39">
        <v>1</v>
      </c>
      <c r="C31" s="35" t="s">
        <v>50</v>
      </c>
      <c r="D31" s="40">
        <v>32.5</v>
      </c>
      <c r="E31" s="35" t="s">
        <v>49</v>
      </c>
      <c r="F31" s="37"/>
      <c r="G31" s="37"/>
      <c r="H31" s="35"/>
      <c r="I31" s="40"/>
      <c r="J31" s="40"/>
      <c r="K31" s="35"/>
      <c r="M31" s="6"/>
      <c r="N31" s="6"/>
      <c r="O31" s="6"/>
      <c r="P31" s="6"/>
      <c r="Q31" s="37"/>
      <c r="R31" s="37"/>
      <c r="S31" s="49"/>
      <c r="T31" s="49"/>
      <c r="U31" s="49"/>
      <c r="V31" s="41"/>
      <c r="W31" s="37"/>
      <c r="X31" s="37"/>
      <c r="Y31" s="37"/>
      <c r="Z31" s="37"/>
    </row>
    <row r="32" spans="1:50" x14ac:dyDescent="0.3">
      <c r="A32" s="39"/>
      <c r="B32" s="39">
        <v>1</v>
      </c>
      <c r="C32" s="35" t="s">
        <v>52</v>
      </c>
      <c r="D32" s="40">
        <v>112</v>
      </c>
      <c r="E32" s="35" t="s">
        <v>53</v>
      </c>
      <c r="H32" s="35"/>
      <c r="I32" s="40"/>
      <c r="J32" s="40"/>
      <c r="K32" s="35"/>
      <c r="M32" s="6"/>
      <c r="N32" s="6"/>
      <c r="O32" s="6"/>
      <c r="P32" s="6"/>
      <c r="Q32" s="37"/>
      <c r="R32" s="37"/>
      <c r="S32" s="49"/>
      <c r="T32" s="49"/>
      <c r="U32" s="49"/>
      <c r="V32" s="41"/>
      <c r="W32" s="37"/>
      <c r="X32" s="37"/>
      <c r="Y32" s="37"/>
      <c r="Z32" s="37"/>
    </row>
    <row r="33" spans="1:26" ht="14.4" customHeight="1" x14ac:dyDescent="0.3">
      <c r="A33" s="39"/>
      <c r="B33" s="63">
        <v>1</v>
      </c>
      <c r="C33" s="60" t="s">
        <v>54</v>
      </c>
      <c r="D33" s="61">
        <v>130</v>
      </c>
      <c r="E33" s="62" t="s">
        <v>49</v>
      </c>
      <c r="H33" s="35"/>
      <c r="I33" s="40"/>
      <c r="J33" s="40"/>
      <c r="K33" s="35"/>
      <c r="M33" s="6"/>
      <c r="N33" s="6"/>
      <c r="O33" s="6"/>
      <c r="P33" s="6"/>
      <c r="Q33" s="37"/>
      <c r="R33" s="37"/>
      <c r="S33" s="49"/>
      <c r="T33" s="49"/>
      <c r="U33" s="49"/>
      <c r="V33" s="41"/>
      <c r="W33" s="37"/>
      <c r="X33" s="37"/>
      <c r="Y33" s="37"/>
      <c r="Z33" s="37"/>
    </row>
    <row r="34" spans="1:26" ht="14.4" customHeight="1" x14ac:dyDescent="0.3">
      <c r="A34" s="39"/>
      <c r="B34" s="63"/>
      <c r="C34" s="60"/>
      <c r="D34" s="61"/>
      <c r="E34" s="62"/>
      <c r="F34" s="37"/>
      <c r="G34" s="37"/>
      <c r="H34" s="35"/>
      <c r="I34" s="40"/>
      <c r="J34" s="40"/>
      <c r="K34" s="35"/>
      <c r="M34" s="6"/>
      <c r="N34" s="6"/>
      <c r="O34" s="6"/>
      <c r="P34" s="6"/>
      <c r="Q34" s="37"/>
      <c r="R34" s="37"/>
      <c r="S34" s="49"/>
      <c r="T34" s="49"/>
      <c r="U34" s="49"/>
      <c r="V34" s="41"/>
      <c r="W34" s="37"/>
      <c r="X34" s="37"/>
      <c r="Y34" s="37"/>
      <c r="Z34" s="37"/>
    </row>
    <row r="35" spans="1:26" x14ac:dyDescent="0.3">
      <c r="A35" s="39"/>
      <c r="B35" s="50">
        <v>1</v>
      </c>
      <c r="C35" s="35" t="s">
        <v>55</v>
      </c>
      <c r="D35" s="40">
        <v>260</v>
      </c>
      <c r="E35" s="35" t="s">
        <v>49</v>
      </c>
      <c r="F35" s="37"/>
      <c r="G35" s="37"/>
      <c r="H35" s="35"/>
      <c r="I35" s="40"/>
      <c r="J35" s="40"/>
      <c r="K35" s="35"/>
      <c r="M35" s="6"/>
      <c r="N35" s="6"/>
      <c r="O35" s="6"/>
      <c r="P35" s="6"/>
      <c r="Q35" s="37"/>
      <c r="R35" s="37"/>
      <c r="S35" s="49"/>
      <c r="T35" s="49"/>
      <c r="U35" s="49"/>
      <c r="V35" s="41"/>
      <c r="W35" s="37"/>
      <c r="X35" s="37"/>
      <c r="Y35" s="37"/>
      <c r="Z35" s="37"/>
    </row>
    <row r="36" spans="1:26" x14ac:dyDescent="0.3">
      <c r="A36" s="39"/>
      <c r="B36" s="50">
        <v>1</v>
      </c>
      <c r="C36" s="35" t="s">
        <v>123</v>
      </c>
      <c r="D36" s="40">
        <f>D33/D32</f>
        <v>1.1607142857142858</v>
      </c>
      <c r="E36" s="35" t="s">
        <v>56</v>
      </c>
      <c r="F36" s="37"/>
      <c r="G36" s="37"/>
      <c r="H36" s="35"/>
      <c r="I36" s="40"/>
      <c r="J36" s="40"/>
      <c r="K36" s="35"/>
      <c r="M36" s="6"/>
      <c r="N36" s="6"/>
      <c r="O36" s="6"/>
      <c r="P36" s="6"/>
      <c r="Q36" s="37"/>
      <c r="R36" s="37"/>
      <c r="S36" s="49"/>
      <c r="T36" s="49"/>
      <c r="U36" s="49"/>
      <c r="V36" s="41"/>
      <c r="W36" s="37"/>
      <c r="X36" s="37"/>
      <c r="Y36" s="37"/>
      <c r="Z36" s="37"/>
    </row>
    <row r="37" spans="1:26" x14ac:dyDescent="0.3">
      <c r="A37" s="39"/>
      <c r="B37" s="50">
        <v>1</v>
      </c>
      <c r="C37" s="35" t="s">
        <v>55</v>
      </c>
      <c r="D37" s="40">
        <f>D35/D32</f>
        <v>2.3214285714285716</v>
      </c>
      <c r="E37" s="35" t="s">
        <v>56</v>
      </c>
      <c r="F37" s="37"/>
      <c r="G37" s="37"/>
      <c r="H37" s="35"/>
      <c r="I37" s="40"/>
      <c r="J37" s="40"/>
      <c r="K37" s="35"/>
      <c r="M37" s="6"/>
      <c r="N37" s="6"/>
      <c r="O37" s="6"/>
      <c r="P37" s="6"/>
      <c r="Q37" s="37"/>
      <c r="R37" s="37"/>
      <c r="S37" s="49"/>
      <c r="T37" s="49"/>
      <c r="U37" s="49"/>
      <c r="V37" s="41"/>
      <c r="W37" s="37"/>
      <c r="X37" s="37"/>
      <c r="Y37" s="37"/>
      <c r="Z37" s="37"/>
    </row>
  </sheetData>
  <mergeCells count="8">
    <mergeCell ref="B19:B20"/>
    <mergeCell ref="C19:C20"/>
    <mergeCell ref="D19:D20"/>
    <mergeCell ref="E19:E20"/>
    <mergeCell ref="B33:B34"/>
    <mergeCell ref="C33:C34"/>
    <mergeCell ref="D33:D34"/>
    <mergeCell ref="E33:E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Intro</vt:lpstr>
      <vt:lpstr>Egypt - Prices (Imports) </vt:lpstr>
      <vt:lpstr>Egypt - Prices (Exports) </vt:lpstr>
      <vt:lpstr>Imports - Data (Raw)</vt:lpstr>
      <vt:lpstr>Imports - Data (Adjusted)</vt:lpstr>
      <vt:lpstr>Exports - Data (Raw)</vt:lpstr>
      <vt:lpstr>Exports - Data (Adjusted)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2018-08-18T09:47:30Z</dcterms:modified>
</cp:coreProperties>
</file>