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1532" windowHeight="9336" tabRatio="800"/>
  </bookViews>
  <sheets>
    <sheet name="Intro" sheetId="24" r:id="rId1"/>
    <sheet name="Yezd - Prices (Imports)" sheetId="22" r:id="rId2"/>
    <sheet name="Yezd - Prices (Exports)" sheetId="23" r:id="rId3"/>
    <sheet name="Imports - Prices (Raw&amp;Adjusted)" sheetId="17" r:id="rId4"/>
    <sheet name="Exports - Prices (Raw&amp;Adjusted)" sheetId="21" r:id="rId5"/>
  </sheets>
  <calcPr calcId="152511"/>
</workbook>
</file>

<file path=xl/calcChain.xml><?xml version="1.0" encoding="utf-8"?>
<calcChain xmlns="http://schemas.openxmlformats.org/spreadsheetml/2006/main">
  <c r="G5" i="21" l="1"/>
  <c r="E9" i="21" l="1"/>
  <c r="D21" i="21" l="1"/>
  <c r="D5" i="21" s="1"/>
  <c r="D22" i="21"/>
  <c r="C5" i="21"/>
  <c r="E12" i="21" l="1"/>
  <c r="E8" i="21"/>
  <c r="E3" i="21"/>
  <c r="D23" i="17"/>
  <c r="D22" i="17"/>
  <c r="F20" i="17"/>
  <c r="D20" i="17"/>
  <c r="D17" i="17"/>
  <c r="D19" i="17"/>
  <c r="D18" i="17"/>
  <c r="D15" i="17"/>
  <c r="D14" i="17"/>
  <c r="D10" i="17"/>
  <c r="D8" i="17"/>
  <c r="D7" i="17"/>
  <c r="D6" i="17"/>
  <c r="D4" i="17"/>
  <c r="D3" i="17"/>
  <c r="F12" i="21"/>
  <c r="F9" i="21"/>
  <c r="F8" i="21"/>
  <c r="F4" i="21"/>
  <c r="F3" i="21"/>
  <c r="F22" i="17"/>
  <c r="F23" i="17"/>
  <c r="F21" i="17"/>
  <c r="F19" i="17"/>
  <c r="F17" i="17"/>
  <c r="F18" i="17"/>
  <c r="F15" i="17"/>
  <c r="F14" i="17"/>
  <c r="F10" i="17"/>
  <c r="F8" i="17"/>
  <c r="F7" i="17"/>
  <c r="F6" i="17"/>
  <c r="F4" i="17"/>
  <c r="F3" i="17"/>
  <c r="H3" i="17"/>
  <c r="H13" i="21" l="1"/>
  <c r="H12" i="21"/>
  <c r="H11" i="21"/>
  <c r="H10" i="21"/>
  <c r="H9" i="21"/>
  <c r="H8" i="21"/>
  <c r="H7" i="21"/>
  <c r="H6" i="21"/>
  <c r="H5" i="21"/>
  <c r="H4" i="21"/>
  <c r="H3" i="21"/>
  <c r="H25" i="17"/>
  <c r="H24" i="17"/>
  <c r="H23" i="17"/>
  <c r="H22" i="17"/>
  <c r="H21" i="17"/>
  <c r="H20" i="17"/>
  <c r="H19" i="17"/>
  <c r="H18" i="17"/>
  <c r="H17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</calcChain>
</file>

<file path=xl/comments1.xml><?xml version="1.0" encoding="utf-8"?>
<comments xmlns="http://schemas.openxmlformats.org/spreadsheetml/2006/main">
  <authors>
    <author>Author</author>
  </authors>
  <commentList>
    <comment ref="E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sourced directly from the text.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sourced directly from the text.</t>
        </r>
      </text>
    </comment>
    <comment ref="D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high quality 60s, which is not a part of Indian yarn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high quality 60s, which is not a part of Indian yarn
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Includes high quality 60s, which is not a part of Indian yarn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G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sourced directly from the text.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These are sourced directly from the text.</t>
        </r>
      </text>
    </comment>
  </commentList>
</comments>
</file>

<file path=xl/sharedStrings.xml><?xml version="1.0" encoding="utf-8"?>
<sst xmlns="http://schemas.openxmlformats.org/spreadsheetml/2006/main" count="290" uniqueCount="105">
  <si>
    <t>Articles</t>
  </si>
  <si>
    <t>India</t>
  </si>
  <si>
    <t>Source</t>
  </si>
  <si>
    <t>Year</t>
  </si>
  <si>
    <t>Price (Sterling)</t>
  </si>
  <si>
    <t>Units (Price)</t>
  </si>
  <si>
    <t>Sugar, loaf</t>
  </si>
  <si>
    <t>Sugar, moist</t>
  </si>
  <si>
    <t>Candles</t>
  </si>
  <si>
    <t>Tea</t>
  </si>
  <si>
    <t>Yezd, 1911-12</t>
  </si>
  <si>
    <t>Yezd, 1912-13</t>
  </si>
  <si>
    <t>l.</t>
  </si>
  <si>
    <t>krans</t>
  </si>
  <si>
    <t>lbs.</t>
  </si>
  <si>
    <t>man</t>
  </si>
  <si>
    <t>Indigo, artificial</t>
  </si>
  <si>
    <t>Matches, tandstickor</t>
  </si>
  <si>
    <t>Sal ammoniac</t>
  </si>
  <si>
    <t>Country</t>
  </si>
  <si>
    <t>Indigo, natural</t>
  </si>
  <si>
    <t xml:space="preserve">Indigo, natural </t>
  </si>
  <si>
    <t xml:space="preserve">Kerosene oil </t>
  </si>
  <si>
    <t>Matches, safety</t>
  </si>
  <si>
    <t>Tin, block</t>
  </si>
  <si>
    <t>Calico</t>
  </si>
  <si>
    <t>Prints</t>
  </si>
  <si>
    <t>Russia</t>
  </si>
  <si>
    <t>Oudhi</t>
  </si>
  <si>
    <t>Bengali</t>
  </si>
  <si>
    <t>Austro-Hungarian</t>
  </si>
  <si>
    <t>China</t>
  </si>
  <si>
    <t>Java</t>
  </si>
  <si>
    <t>Indian</t>
  </si>
  <si>
    <t>Manchester</t>
  </si>
  <si>
    <t>Madrasi</t>
  </si>
  <si>
    <t>£/Lbs</t>
  </si>
  <si>
    <t>£/Case</t>
  </si>
  <si>
    <t>£/Sheet</t>
  </si>
  <si>
    <t>£/Metre</t>
  </si>
  <si>
    <t>£/Piece</t>
  </si>
  <si>
    <t>Units of conversion</t>
  </si>
  <si>
    <t>Almonds, shelled</t>
  </si>
  <si>
    <t>Almonds, whole</t>
  </si>
  <si>
    <t>Cotton, local</t>
  </si>
  <si>
    <t>Cotton, anari</t>
  </si>
  <si>
    <t>Cotton, bafki</t>
  </si>
  <si>
    <t>Gum, assafoetida</t>
  </si>
  <si>
    <t>Gum, traganacanth</t>
  </si>
  <si>
    <t>Henna, raw</t>
  </si>
  <si>
    <t>Henna, prepared</t>
  </si>
  <si>
    <t>Opium, raw</t>
  </si>
  <si>
    <t>Opium, prepared</t>
  </si>
  <si>
    <t>ton</t>
  </si>
  <si>
    <t>Yezd, 1906-07</t>
  </si>
  <si>
    <t>£/Number</t>
  </si>
  <si>
    <t>ForEx - 1912-13</t>
  </si>
  <si>
    <t>ForEx - 1906-07</t>
  </si>
  <si>
    <t>Marseilles</t>
  </si>
  <si>
    <t>ForEx - 1905-06</t>
  </si>
  <si>
    <t>Yezd, 1905-06</t>
  </si>
  <si>
    <t>Nolah</t>
  </si>
  <si>
    <t>Yezd, 1893-94</t>
  </si>
  <si>
    <t>ForEx - 1892-93</t>
  </si>
  <si>
    <t>ForEx - 1893-94</t>
  </si>
  <si>
    <t>Yezd, 1892-93</t>
  </si>
  <si>
    <t>Prices and Wages in London &amp; Southern England, 1259-1914</t>
  </si>
  <si>
    <t>A1) Original Prices</t>
  </si>
  <si>
    <t>Currency/units</t>
  </si>
  <si>
    <t>Comment</t>
  </si>
  <si>
    <t>Good</t>
  </si>
  <si>
    <t>1911-12</t>
  </si>
  <si>
    <t>1912-13</t>
  </si>
  <si>
    <t>1905-06</t>
  </si>
  <si>
    <t>1906-07</t>
  </si>
  <si>
    <t>Place of Origin</t>
  </si>
  <si>
    <t>1892-93</t>
  </si>
  <si>
    <t>1893-94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</si>
  <si>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</si>
  <si>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</si>
  <si>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</si>
  <si>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</si>
  <si>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</si>
  <si>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</si>
  <si>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</si>
  <si>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</si>
  <si>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contains the raw and adjusted data on prices of imports taken directly from the sources described below.</t>
  </si>
  <si>
    <t>- contains the raw and adjusted data on prices of exports taken directly from the sources described below.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</si>
  <si>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</si>
  <si>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</si>
  <si>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</si>
  <si>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</si>
  <si>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 xml:space="preserve">Yezd - Prices (Imports) </t>
  </si>
  <si>
    <t xml:space="preserve">Yezd - Prices (Exports)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</si>
  <si>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>in the city of Yezd</t>
    </r>
    <r>
      <rPr>
        <b/>
        <i/>
        <sz val="10"/>
        <rFont val="Arial"/>
        <family val="2"/>
      </rPr>
      <t xml:space="preserve">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1892-93 </t>
    </r>
    <r>
      <rPr>
        <sz val="10"/>
        <rFont val="Arial"/>
        <family val="2"/>
      </rPr>
      <t>to</t>
    </r>
    <r>
      <rPr>
        <b/>
        <i/>
        <sz val="10"/>
        <rFont val="Arial"/>
        <family val="2"/>
      </rPr>
      <t xml:space="preserve"> 1912-13</t>
    </r>
    <r>
      <rPr>
        <sz val="10"/>
        <rFont val="Arial"/>
        <family val="2"/>
      </rPr>
      <t>.  The data were compiled by British consuls.</t>
    </r>
  </si>
  <si>
    <t>Imports - Prices (Raw &amp; Adjusted)</t>
  </si>
  <si>
    <t>Exports - Prices (Raw &amp; Adjusted)</t>
  </si>
  <si>
    <t>Tin, in sheets</t>
  </si>
  <si>
    <t>Cotton, yarns</t>
  </si>
  <si>
    <t xml:space="preserve">Copper, in sheets </t>
  </si>
  <si>
    <t>Bengal</t>
  </si>
  <si>
    <t>Madras</t>
  </si>
  <si>
    <t>Oudh</t>
  </si>
  <si>
    <t>Austro-Hungary</t>
  </si>
  <si>
    <t>long 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</si>
</sst>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0.000"/>
  </numFmts>
  <fonts count="2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</font>
    <font>
      <sz val="11.5"/>
      <name val="Times New Roman"/>
      <family val="1"/>
    </font>
    <font>
      <sz val="12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0000"/>
      <name val="Calibri"/>
      <family val="2"/>
      <scheme val="minor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i/>
      <sz val="8"/>
      <color theme="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8" fillId="0" borderId="0"/>
    <xf numFmtId="0" fontId="14" fillId="0" borderId="0">
      <alignment vertical="top"/>
    </xf>
    <xf numFmtId="0" fontId="24" fillId="0" borderId="0">
      <alignment vertical="top"/>
    </xf>
  </cellStyleXfs>
  <cellXfs count="57">
    <xf numFmtId="0" fontId="0" fillId="0" borderId="0" xfId="0"/>
    <xf numFmtId="0" fontId="0" fillId="0" borderId="0" xfId="0" applyFill="1"/>
    <xf numFmtId="0" fontId="2" fillId="0" borderId="0" xfId="0" applyFont="1"/>
    <xf numFmtId="2" fontId="0" fillId="0" borderId="0" xfId="0" applyNumberFormat="1"/>
    <xf numFmtId="164" fontId="7" fillId="0" borderId="0" xfId="1" applyNumberFormat="1" applyFont="1" applyFill="1" applyAlignment="1">
      <alignment horizontal="center"/>
    </xf>
    <xf numFmtId="164" fontId="1" fillId="0" borderId="0" xfId="1" applyNumberFormat="1" applyFont="1" applyFill="1" applyBorder="1"/>
    <xf numFmtId="164" fontId="4" fillId="0" borderId="0" xfId="1" applyNumberFormat="1" applyFont="1" applyFill="1" applyAlignment="1">
      <alignment horizontal="center"/>
    </xf>
    <xf numFmtId="164" fontId="3" fillId="0" borderId="0" xfId="1" applyNumberFormat="1" applyFont="1" applyFill="1"/>
    <xf numFmtId="165" fontId="0" fillId="0" borderId="0" xfId="1" applyNumberFormat="1" applyFont="1"/>
    <xf numFmtId="1" fontId="6" fillId="0" borderId="0" xfId="1" applyNumberFormat="1" applyFont="1" applyBorder="1" applyAlignment="1"/>
    <xf numFmtId="164" fontId="6" fillId="0" borderId="0" xfId="1" applyNumberFormat="1" applyFont="1" applyAlignment="1"/>
    <xf numFmtId="164" fontId="6" fillId="0" borderId="0" xfId="1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left" vertical="top"/>
    </xf>
    <xf numFmtId="164" fontId="4" fillId="0" borderId="0" xfId="1" applyNumberFormat="1" applyFont="1" applyFill="1" applyAlignment="1">
      <alignment horizontal="left"/>
    </xf>
    <xf numFmtId="164" fontId="10" fillId="0" borderId="0" xfId="1" applyNumberFormat="1" applyFont="1" applyFill="1" applyBorder="1" applyAlignment="1">
      <alignment horizontal="left" vertical="center"/>
    </xf>
    <xf numFmtId="164" fontId="13" fillId="0" borderId="0" xfId="1" applyNumberFormat="1" applyFont="1" applyFill="1" applyAlignment="1">
      <alignment horizontal="left"/>
    </xf>
    <xf numFmtId="166" fontId="3" fillId="0" borderId="0" xfId="1" applyNumberFormat="1" applyFont="1" applyFill="1"/>
    <xf numFmtId="0" fontId="15" fillId="0" borderId="0" xfId="3" applyFont="1" applyBorder="1" applyAlignment="1">
      <alignment horizontal="left" vertical="center"/>
    </xf>
    <xf numFmtId="0" fontId="14" fillId="0" borderId="0" xfId="3" applyAlignment="1"/>
    <xf numFmtId="0" fontId="16" fillId="0" borderId="0" xfId="3" applyFont="1" applyAlignment="1"/>
    <xf numFmtId="0" fontId="17" fillId="0" borderId="0" xfId="3" applyFont="1" applyFill="1" applyBorder="1" applyAlignment="1">
      <alignment horizontal="left" vertical="center"/>
    </xf>
    <xf numFmtId="0" fontId="18" fillId="0" borderId="0" xfId="3" applyFont="1" applyBorder="1" applyAlignment="1">
      <alignment horizontal="right"/>
    </xf>
    <xf numFmtId="0" fontId="19" fillId="2" borderId="0" xfId="3" applyFont="1" applyFill="1" applyBorder="1" applyAlignment="1">
      <alignment horizontal="left"/>
    </xf>
    <xf numFmtId="0" fontId="18" fillId="2" borderId="0" xfId="3" applyFont="1" applyFill="1" applyBorder="1" applyAlignment="1">
      <alignment horizontal="center"/>
    </xf>
    <xf numFmtId="0" fontId="18" fillId="0" borderId="0" xfId="3" applyFont="1" applyBorder="1" applyAlignment="1">
      <alignment horizontal="center"/>
    </xf>
    <xf numFmtId="0" fontId="19" fillId="2" borderId="0" xfId="3" applyFont="1" applyFill="1" applyBorder="1" applyAlignment="1">
      <alignment horizontal="left" wrapText="1"/>
    </xf>
    <xf numFmtId="0" fontId="19" fillId="2" borderId="0" xfId="3" applyFont="1" applyFill="1" applyBorder="1" applyAlignment="1">
      <alignment horizontal="right"/>
    </xf>
    <xf numFmtId="0" fontId="21" fillId="0" borderId="0" xfId="3" applyFont="1" applyBorder="1" applyAlignment="1">
      <alignment horizontal="right"/>
    </xf>
    <xf numFmtId="0" fontId="22" fillId="0" borderId="0" xfId="3" applyFont="1" applyBorder="1" applyAlignment="1">
      <alignment horizontal="center"/>
    </xf>
    <xf numFmtId="0" fontId="18" fillId="2" borderId="0" xfId="3" applyFont="1" applyFill="1" applyBorder="1" applyAlignment="1" applyProtection="1">
      <alignment horizontal="right"/>
    </xf>
    <xf numFmtId="2" fontId="22" fillId="0" borderId="0" xfId="3" applyNumberFormat="1" applyFont="1" applyBorder="1" applyAlignment="1" applyProtection="1">
      <alignment horizontal="center"/>
    </xf>
    <xf numFmtId="2" fontId="22" fillId="0" borderId="0" xfId="3" applyNumberFormat="1" applyFont="1" applyAlignment="1"/>
    <xf numFmtId="0" fontId="22" fillId="0" borderId="0" xfId="3" applyFont="1" applyBorder="1" applyAlignment="1" applyProtection="1">
      <alignment horizontal="center"/>
    </xf>
    <xf numFmtId="167" fontId="22" fillId="0" borderId="0" xfId="3" applyNumberFormat="1" applyFont="1" applyBorder="1" applyAlignment="1" applyProtection="1">
      <alignment horizontal="center"/>
    </xf>
    <xf numFmtId="0" fontId="18" fillId="0" borderId="0" xfId="3" applyFont="1" applyBorder="1" applyAlignment="1">
      <alignment horizontal="left"/>
    </xf>
    <xf numFmtId="0" fontId="18" fillId="2" borderId="0" xfId="3" applyFont="1" applyFill="1" applyBorder="1" applyAlignment="1">
      <alignment horizontal="left"/>
    </xf>
    <xf numFmtId="0" fontId="16" fillId="0" borderId="0" xfId="3" applyFont="1" applyAlignment="1">
      <alignment horizontal="left"/>
    </xf>
    <xf numFmtId="0" fontId="24" fillId="0" borderId="0" xfId="4" applyFont="1" applyAlignment="1"/>
    <xf numFmtId="0" fontId="24" fillId="0" borderId="0" xfId="4" applyAlignment="1"/>
    <xf numFmtId="0" fontId="24" fillId="0" borderId="0" xfId="4" applyFont="1" applyBorder="1" applyAlignment="1"/>
    <xf numFmtId="0" fontId="24" fillId="0" borderId="0" xfId="4" applyBorder="1" applyAlignment="1"/>
    <xf numFmtId="0" fontId="26" fillId="0" borderId="0" xfId="4" applyFont="1" applyAlignment="1"/>
    <xf numFmtId="0" fontId="24" fillId="0" borderId="0" xfId="4" quotePrefix="1" applyFont="1" applyAlignment="1"/>
    <xf numFmtId="0" fontId="19" fillId="0" borderId="0" xfId="3" applyFont="1" applyBorder="1" applyAlignment="1">
      <alignment horizontal="right" wrapText="1"/>
    </xf>
    <xf numFmtId="0" fontId="23" fillId="2" borderId="0" xfId="3" applyFont="1" applyFill="1" applyBorder="1" applyAlignment="1">
      <alignment horizontal="left" wrapText="1"/>
    </xf>
    <xf numFmtId="0" fontId="20" fillId="2" borderId="0" xfId="3" applyFont="1" applyFill="1" applyBorder="1" applyAlignment="1">
      <alignment horizontal="center" wrapText="1"/>
    </xf>
    <xf numFmtId="0" fontId="20" fillId="0" borderId="0" xfId="3" applyFont="1" applyBorder="1" applyAlignment="1">
      <alignment horizontal="center" wrapText="1"/>
    </xf>
    <xf numFmtId="0" fontId="19" fillId="0" borderId="0" xfId="3" applyFont="1" applyBorder="1" applyAlignment="1">
      <alignment horizontal="center" wrapText="1"/>
    </xf>
    <xf numFmtId="0" fontId="19" fillId="0" borderId="0" xfId="3" applyFont="1" applyAlignment="1">
      <alignment wrapText="1"/>
    </xf>
    <xf numFmtId="0" fontId="19" fillId="2" borderId="0" xfId="3" applyFont="1" applyFill="1" applyBorder="1" applyAlignment="1">
      <alignment horizontal="center" wrapText="1"/>
    </xf>
    <xf numFmtId="0" fontId="19" fillId="0" borderId="0" xfId="3" applyFont="1" applyBorder="1" applyAlignment="1">
      <alignment wrapText="1"/>
    </xf>
    <xf numFmtId="0" fontId="0" fillId="0" borderId="0" xfId="0" applyBorder="1"/>
    <xf numFmtId="0" fontId="2" fillId="0" borderId="0" xfId="0" applyFont="1" applyBorder="1"/>
    <xf numFmtId="0" fontId="0" fillId="0" borderId="0" xfId="0" applyFill="1" applyBorder="1"/>
    <xf numFmtId="0" fontId="24" fillId="0" borderId="0" xfId="4" applyFont="1" applyAlignment="1">
      <alignment horizontal="left"/>
    </xf>
    <xf numFmtId="0" fontId="24" fillId="0" borderId="0" xfId="4" applyFont="1" applyAlignment="1">
      <alignment horizontal="left" vertical="top" wrapText="1"/>
    </xf>
    <xf numFmtId="164" fontId="6" fillId="0" borderId="0" xfId="1" applyNumberFormat="1" applyFont="1" applyAlignment="1">
      <alignment horizontal="center"/>
    </xf>
  </cellXfs>
  <cellStyles count="5">
    <cellStyle name="Comma" xfId="1" builtinId="3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A14" sqref="A14:C14"/>
    </sheetView>
  </sheetViews>
  <sheetFormatPr defaultRowHeight="13.2" x14ac:dyDescent="0.25"/>
  <cols>
    <col min="1" max="2" width="8.88671875" style="38"/>
    <col min="3" max="3" width="11.77734375" style="38" customWidth="1"/>
    <col min="4" max="16384" width="8.88671875" style="38"/>
  </cols>
  <sheetData>
    <row r="1" spans="1:4" x14ac:dyDescent="0.25">
      <c r="A1" s="37" t="s">
        <v>78</v>
      </c>
    </row>
    <row r="2" spans="1:4" x14ac:dyDescent="0.25">
      <c r="A2" s="37" t="s">
        <v>79</v>
      </c>
    </row>
    <row r="4" spans="1:4" x14ac:dyDescent="0.25">
      <c r="A4" s="37" t="s">
        <v>94</v>
      </c>
    </row>
    <row r="5" spans="1:4" x14ac:dyDescent="0.25">
      <c r="A5" s="37" t="s">
        <v>80</v>
      </c>
    </row>
    <row r="6" spans="1:4" s="40" customFormat="1" x14ac:dyDescent="0.25">
      <c r="A6" s="39"/>
    </row>
    <row r="7" spans="1:4" x14ac:dyDescent="0.25">
      <c r="A7" s="37" t="s">
        <v>81</v>
      </c>
    </row>
    <row r="8" spans="1:4" x14ac:dyDescent="0.25">
      <c r="A8" s="37" t="s">
        <v>82</v>
      </c>
    </row>
    <row r="9" spans="1:4" x14ac:dyDescent="0.25">
      <c r="A9" s="37"/>
    </row>
    <row r="10" spans="1:4" x14ac:dyDescent="0.25">
      <c r="A10" s="41" t="s">
        <v>83</v>
      </c>
    </row>
    <row r="11" spans="1:4" x14ac:dyDescent="0.25">
      <c r="A11" s="54" t="s">
        <v>92</v>
      </c>
      <c r="B11" s="54"/>
      <c r="C11" s="54"/>
      <c r="D11" s="42" t="s">
        <v>84</v>
      </c>
    </row>
    <row r="12" spans="1:4" x14ac:dyDescent="0.25">
      <c r="A12" s="54" t="s">
        <v>93</v>
      </c>
      <c r="B12" s="54"/>
      <c r="C12" s="54"/>
      <c r="D12" s="42" t="s">
        <v>85</v>
      </c>
    </row>
    <row r="13" spans="1:4" x14ac:dyDescent="0.25">
      <c r="A13" s="54" t="s">
        <v>95</v>
      </c>
      <c r="B13" s="54"/>
      <c r="C13" s="54"/>
      <c r="D13" s="42" t="s">
        <v>86</v>
      </c>
    </row>
    <row r="14" spans="1:4" x14ac:dyDescent="0.25">
      <c r="A14" s="54" t="s">
        <v>96</v>
      </c>
      <c r="B14" s="54"/>
      <c r="C14" s="54"/>
      <c r="D14" s="42" t="s">
        <v>87</v>
      </c>
    </row>
    <row r="16" spans="1:4" x14ac:dyDescent="0.25">
      <c r="A16" s="41" t="s">
        <v>88</v>
      </c>
    </row>
    <row r="17" spans="1:16" x14ac:dyDescent="0.25">
      <c r="A17" s="55" t="s">
        <v>89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1:16" x14ac:dyDescent="0.25">
      <c r="A18" s="38" t="s">
        <v>90</v>
      </c>
    </row>
    <row r="19" spans="1:16" x14ac:dyDescent="0.25">
      <c r="C19" s="37" t="s">
        <v>91</v>
      </c>
    </row>
  </sheetData>
  <mergeCells count="5">
    <mergeCell ref="A14:C14"/>
    <mergeCell ref="A17:P17"/>
    <mergeCell ref="A13:C13"/>
    <mergeCell ref="A11:C11"/>
    <mergeCell ref="A12:C12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13"/>
  <sheetViews>
    <sheetView workbookViewId="0">
      <pane xSplit="2" ySplit="8" topLeftCell="C9" activePane="bottomRight" state="frozenSplit"/>
      <selection activeCell="E24" sqref="E24"/>
      <selection pane="topRight" activeCell="E24" sqref="E24"/>
      <selection pane="bottomLeft" activeCell="E24" sqref="E24"/>
      <selection pane="bottomRight" activeCell="V14" sqref="V14"/>
    </sheetView>
  </sheetViews>
  <sheetFormatPr defaultColWidth="9.6640625" defaultRowHeight="12" x14ac:dyDescent="0.2"/>
  <cols>
    <col min="1" max="1" width="6.44140625" style="19" customWidth="1"/>
    <col min="2" max="2" width="13.88671875" style="18" customWidth="1"/>
    <col min="3" max="3" width="7" style="18" customWidth="1"/>
    <col min="4" max="4" width="9.6640625" style="18"/>
    <col min="5" max="5" width="11.21875" style="18" customWidth="1"/>
    <col min="6" max="10" width="9.6640625" style="18"/>
    <col min="11" max="11" width="11.5546875" style="18" customWidth="1"/>
    <col min="12" max="12" width="11.77734375" style="18" customWidth="1"/>
    <col min="13" max="13" width="14.44140625" style="18" customWidth="1"/>
    <col min="14" max="14" width="9.6640625" style="18"/>
    <col min="15" max="15" width="12" style="18" customWidth="1"/>
    <col min="16" max="16" width="12.77734375" style="18" customWidth="1"/>
    <col min="17" max="17" width="11.109375" style="18" customWidth="1"/>
    <col min="18" max="18" width="12" style="18" customWidth="1"/>
    <col min="19" max="19" width="9.6640625" style="18"/>
    <col min="20" max="20" width="15.33203125" style="18" customWidth="1"/>
    <col min="21" max="21" width="15.21875" style="18" customWidth="1"/>
    <col min="22" max="22" width="21.44140625" style="18" customWidth="1"/>
    <col min="23" max="38" width="9.6640625" style="18"/>
    <col min="39" max="40" width="13.44140625" style="18" customWidth="1"/>
    <col min="41" max="41" width="9.6640625" style="18"/>
    <col min="42" max="42" width="13.88671875" style="18" customWidth="1"/>
    <col min="43" max="43" width="10.6640625" style="18" customWidth="1"/>
    <col min="44" max="44" width="17.33203125" style="18" customWidth="1"/>
    <col min="45" max="46" width="12.6640625" style="18" customWidth="1"/>
    <col min="47" max="47" width="11.21875" style="18" customWidth="1"/>
    <col min="48" max="48" width="18.33203125" style="18" customWidth="1"/>
    <col min="49" max="49" width="12.88671875" style="18" customWidth="1"/>
    <col min="50" max="51" width="13.21875" style="18" customWidth="1"/>
    <col min="52" max="52" width="10.88671875" style="18" customWidth="1"/>
    <col min="53" max="53" width="11.109375" style="18" customWidth="1"/>
    <col min="54" max="54" width="15.21875" style="18" customWidth="1"/>
    <col min="55" max="55" width="9.6640625" style="18"/>
    <col min="56" max="56" width="11" style="18" customWidth="1"/>
    <col min="57" max="57" width="10.77734375" style="18" customWidth="1"/>
    <col min="58" max="58" width="11.44140625" style="18" customWidth="1"/>
    <col min="59" max="59" width="4" style="18" customWidth="1"/>
    <col min="60" max="250" width="9.6640625" style="18"/>
    <col min="251" max="251" width="6.44140625" style="18" customWidth="1"/>
    <col min="252" max="252" width="13.88671875" style="18" customWidth="1"/>
    <col min="253" max="253" width="14.33203125" style="18" customWidth="1"/>
    <col min="254" max="270" width="9.6640625" style="18"/>
    <col min="271" max="271" width="12" style="18" customWidth="1"/>
    <col min="272" max="272" width="12.77734375" style="18" customWidth="1"/>
    <col min="273" max="273" width="11.109375" style="18" customWidth="1"/>
    <col min="274" max="274" width="12" style="18" customWidth="1"/>
    <col min="275" max="275" width="9.6640625" style="18"/>
    <col min="276" max="276" width="15.33203125" style="18" customWidth="1"/>
    <col min="277" max="277" width="15.21875" style="18" customWidth="1"/>
    <col min="278" max="278" width="21.44140625" style="18" customWidth="1"/>
    <col min="279" max="294" width="9.6640625" style="18"/>
    <col min="295" max="296" width="13.44140625" style="18" customWidth="1"/>
    <col min="297" max="297" width="9.6640625" style="18"/>
    <col min="298" max="298" width="13.88671875" style="18" customWidth="1"/>
    <col min="299" max="299" width="10.6640625" style="18" customWidth="1"/>
    <col min="300" max="300" width="17.33203125" style="18" customWidth="1"/>
    <col min="301" max="302" width="12.6640625" style="18" customWidth="1"/>
    <col min="303" max="303" width="11.21875" style="18" customWidth="1"/>
    <col min="304" max="304" width="18.33203125" style="18" customWidth="1"/>
    <col min="305" max="305" width="12.88671875" style="18" customWidth="1"/>
    <col min="306" max="307" width="13.21875" style="18" customWidth="1"/>
    <col min="308" max="308" width="10.88671875" style="18" customWidth="1"/>
    <col min="309" max="309" width="11.109375" style="18" customWidth="1"/>
    <col min="310" max="310" width="15.21875" style="18" customWidth="1"/>
    <col min="311" max="311" width="9.6640625" style="18"/>
    <col min="312" max="312" width="11" style="18" customWidth="1"/>
    <col min="313" max="313" width="10.77734375" style="18" customWidth="1"/>
    <col min="314" max="314" width="11.44140625" style="18" customWidth="1"/>
    <col min="315" max="315" width="4" style="18" customWidth="1"/>
    <col min="316" max="506" width="9.6640625" style="18"/>
    <col min="507" max="507" width="6.44140625" style="18" customWidth="1"/>
    <col min="508" max="508" width="13.88671875" style="18" customWidth="1"/>
    <col min="509" max="509" width="14.33203125" style="18" customWidth="1"/>
    <col min="510" max="526" width="9.6640625" style="18"/>
    <col min="527" max="527" width="12" style="18" customWidth="1"/>
    <col min="528" max="528" width="12.77734375" style="18" customWidth="1"/>
    <col min="529" max="529" width="11.109375" style="18" customWidth="1"/>
    <col min="530" max="530" width="12" style="18" customWidth="1"/>
    <col min="531" max="531" width="9.6640625" style="18"/>
    <col min="532" max="532" width="15.33203125" style="18" customWidth="1"/>
    <col min="533" max="533" width="15.21875" style="18" customWidth="1"/>
    <col min="534" max="534" width="21.44140625" style="18" customWidth="1"/>
    <col min="535" max="550" width="9.6640625" style="18"/>
    <col min="551" max="552" width="13.44140625" style="18" customWidth="1"/>
    <col min="553" max="553" width="9.6640625" style="18"/>
    <col min="554" max="554" width="13.88671875" style="18" customWidth="1"/>
    <col min="555" max="555" width="10.6640625" style="18" customWidth="1"/>
    <col min="556" max="556" width="17.33203125" style="18" customWidth="1"/>
    <col min="557" max="558" width="12.6640625" style="18" customWidth="1"/>
    <col min="559" max="559" width="11.21875" style="18" customWidth="1"/>
    <col min="560" max="560" width="18.33203125" style="18" customWidth="1"/>
    <col min="561" max="561" width="12.88671875" style="18" customWidth="1"/>
    <col min="562" max="563" width="13.21875" style="18" customWidth="1"/>
    <col min="564" max="564" width="10.88671875" style="18" customWidth="1"/>
    <col min="565" max="565" width="11.109375" style="18" customWidth="1"/>
    <col min="566" max="566" width="15.21875" style="18" customWidth="1"/>
    <col min="567" max="567" width="9.6640625" style="18"/>
    <col min="568" max="568" width="11" style="18" customWidth="1"/>
    <col min="569" max="569" width="10.77734375" style="18" customWidth="1"/>
    <col min="570" max="570" width="11.44140625" style="18" customWidth="1"/>
    <col min="571" max="571" width="4" style="18" customWidth="1"/>
    <col min="572" max="762" width="9.6640625" style="18"/>
    <col min="763" max="763" width="6.44140625" style="18" customWidth="1"/>
    <col min="764" max="764" width="13.88671875" style="18" customWidth="1"/>
    <col min="765" max="765" width="14.33203125" style="18" customWidth="1"/>
    <col min="766" max="782" width="9.6640625" style="18"/>
    <col min="783" max="783" width="12" style="18" customWidth="1"/>
    <col min="784" max="784" width="12.77734375" style="18" customWidth="1"/>
    <col min="785" max="785" width="11.109375" style="18" customWidth="1"/>
    <col min="786" max="786" width="12" style="18" customWidth="1"/>
    <col min="787" max="787" width="9.6640625" style="18"/>
    <col min="788" max="788" width="15.33203125" style="18" customWidth="1"/>
    <col min="789" max="789" width="15.21875" style="18" customWidth="1"/>
    <col min="790" max="790" width="21.44140625" style="18" customWidth="1"/>
    <col min="791" max="806" width="9.6640625" style="18"/>
    <col min="807" max="808" width="13.44140625" style="18" customWidth="1"/>
    <col min="809" max="809" width="9.6640625" style="18"/>
    <col min="810" max="810" width="13.88671875" style="18" customWidth="1"/>
    <col min="811" max="811" width="10.6640625" style="18" customWidth="1"/>
    <col min="812" max="812" width="17.33203125" style="18" customWidth="1"/>
    <col min="813" max="814" width="12.6640625" style="18" customWidth="1"/>
    <col min="815" max="815" width="11.21875" style="18" customWidth="1"/>
    <col min="816" max="816" width="18.33203125" style="18" customWidth="1"/>
    <col min="817" max="817" width="12.88671875" style="18" customWidth="1"/>
    <col min="818" max="819" width="13.21875" style="18" customWidth="1"/>
    <col min="820" max="820" width="10.88671875" style="18" customWidth="1"/>
    <col min="821" max="821" width="11.109375" style="18" customWidth="1"/>
    <col min="822" max="822" width="15.21875" style="18" customWidth="1"/>
    <col min="823" max="823" width="9.6640625" style="18"/>
    <col min="824" max="824" width="11" style="18" customWidth="1"/>
    <col min="825" max="825" width="10.77734375" style="18" customWidth="1"/>
    <col min="826" max="826" width="11.44140625" style="18" customWidth="1"/>
    <col min="827" max="827" width="4" style="18" customWidth="1"/>
    <col min="828" max="1018" width="9.6640625" style="18"/>
    <col min="1019" max="1019" width="6.44140625" style="18" customWidth="1"/>
    <col min="1020" max="1020" width="13.88671875" style="18" customWidth="1"/>
    <col min="1021" max="1021" width="14.33203125" style="18" customWidth="1"/>
    <col min="1022" max="1038" width="9.6640625" style="18"/>
    <col min="1039" max="1039" width="12" style="18" customWidth="1"/>
    <col min="1040" max="1040" width="12.77734375" style="18" customWidth="1"/>
    <col min="1041" max="1041" width="11.109375" style="18" customWidth="1"/>
    <col min="1042" max="1042" width="12" style="18" customWidth="1"/>
    <col min="1043" max="1043" width="9.6640625" style="18"/>
    <col min="1044" max="1044" width="15.33203125" style="18" customWidth="1"/>
    <col min="1045" max="1045" width="15.21875" style="18" customWidth="1"/>
    <col min="1046" max="1046" width="21.44140625" style="18" customWidth="1"/>
    <col min="1047" max="1062" width="9.6640625" style="18"/>
    <col min="1063" max="1064" width="13.44140625" style="18" customWidth="1"/>
    <col min="1065" max="1065" width="9.6640625" style="18"/>
    <col min="1066" max="1066" width="13.88671875" style="18" customWidth="1"/>
    <col min="1067" max="1067" width="10.6640625" style="18" customWidth="1"/>
    <col min="1068" max="1068" width="17.33203125" style="18" customWidth="1"/>
    <col min="1069" max="1070" width="12.6640625" style="18" customWidth="1"/>
    <col min="1071" max="1071" width="11.21875" style="18" customWidth="1"/>
    <col min="1072" max="1072" width="18.33203125" style="18" customWidth="1"/>
    <col min="1073" max="1073" width="12.88671875" style="18" customWidth="1"/>
    <col min="1074" max="1075" width="13.21875" style="18" customWidth="1"/>
    <col min="1076" max="1076" width="10.88671875" style="18" customWidth="1"/>
    <col min="1077" max="1077" width="11.109375" style="18" customWidth="1"/>
    <col min="1078" max="1078" width="15.21875" style="18" customWidth="1"/>
    <col min="1079" max="1079" width="9.6640625" style="18"/>
    <col min="1080" max="1080" width="11" style="18" customWidth="1"/>
    <col min="1081" max="1081" width="10.77734375" style="18" customWidth="1"/>
    <col min="1082" max="1082" width="11.44140625" style="18" customWidth="1"/>
    <col min="1083" max="1083" width="4" style="18" customWidth="1"/>
    <col min="1084" max="1274" width="9.6640625" style="18"/>
    <col min="1275" max="1275" width="6.44140625" style="18" customWidth="1"/>
    <col min="1276" max="1276" width="13.88671875" style="18" customWidth="1"/>
    <col min="1277" max="1277" width="14.33203125" style="18" customWidth="1"/>
    <col min="1278" max="1294" width="9.6640625" style="18"/>
    <col min="1295" max="1295" width="12" style="18" customWidth="1"/>
    <col min="1296" max="1296" width="12.77734375" style="18" customWidth="1"/>
    <col min="1297" max="1297" width="11.109375" style="18" customWidth="1"/>
    <col min="1298" max="1298" width="12" style="18" customWidth="1"/>
    <col min="1299" max="1299" width="9.6640625" style="18"/>
    <col min="1300" max="1300" width="15.33203125" style="18" customWidth="1"/>
    <col min="1301" max="1301" width="15.21875" style="18" customWidth="1"/>
    <col min="1302" max="1302" width="21.44140625" style="18" customWidth="1"/>
    <col min="1303" max="1318" width="9.6640625" style="18"/>
    <col min="1319" max="1320" width="13.44140625" style="18" customWidth="1"/>
    <col min="1321" max="1321" width="9.6640625" style="18"/>
    <col min="1322" max="1322" width="13.88671875" style="18" customWidth="1"/>
    <col min="1323" max="1323" width="10.6640625" style="18" customWidth="1"/>
    <col min="1324" max="1324" width="17.33203125" style="18" customWidth="1"/>
    <col min="1325" max="1326" width="12.6640625" style="18" customWidth="1"/>
    <col min="1327" max="1327" width="11.21875" style="18" customWidth="1"/>
    <col min="1328" max="1328" width="18.33203125" style="18" customWidth="1"/>
    <col min="1329" max="1329" width="12.88671875" style="18" customWidth="1"/>
    <col min="1330" max="1331" width="13.21875" style="18" customWidth="1"/>
    <col min="1332" max="1332" width="10.88671875" style="18" customWidth="1"/>
    <col min="1333" max="1333" width="11.109375" style="18" customWidth="1"/>
    <col min="1334" max="1334" width="15.21875" style="18" customWidth="1"/>
    <col min="1335" max="1335" width="9.6640625" style="18"/>
    <col min="1336" max="1336" width="11" style="18" customWidth="1"/>
    <col min="1337" max="1337" width="10.77734375" style="18" customWidth="1"/>
    <col min="1338" max="1338" width="11.44140625" style="18" customWidth="1"/>
    <col min="1339" max="1339" width="4" style="18" customWidth="1"/>
    <col min="1340" max="1530" width="9.6640625" style="18"/>
    <col min="1531" max="1531" width="6.44140625" style="18" customWidth="1"/>
    <col min="1532" max="1532" width="13.88671875" style="18" customWidth="1"/>
    <col min="1533" max="1533" width="14.33203125" style="18" customWidth="1"/>
    <col min="1534" max="1550" width="9.6640625" style="18"/>
    <col min="1551" max="1551" width="12" style="18" customWidth="1"/>
    <col min="1552" max="1552" width="12.77734375" style="18" customWidth="1"/>
    <col min="1553" max="1553" width="11.109375" style="18" customWidth="1"/>
    <col min="1554" max="1554" width="12" style="18" customWidth="1"/>
    <col min="1555" max="1555" width="9.6640625" style="18"/>
    <col min="1556" max="1556" width="15.33203125" style="18" customWidth="1"/>
    <col min="1557" max="1557" width="15.21875" style="18" customWidth="1"/>
    <col min="1558" max="1558" width="21.44140625" style="18" customWidth="1"/>
    <col min="1559" max="1574" width="9.6640625" style="18"/>
    <col min="1575" max="1576" width="13.44140625" style="18" customWidth="1"/>
    <col min="1577" max="1577" width="9.6640625" style="18"/>
    <col min="1578" max="1578" width="13.88671875" style="18" customWidth="1"/>
    <col min="1579" max="1579" width="10.6640625" style="18" customWidth="1"/>
    <col min="1580" max="1580" width="17.33203125" style="18" customWidth="1"/>
    <col min="1581" max="1582" width="12.6640625" style="18" customWidth="1"/>
    <col min="1583" max="1583" width="11.21875" style="18" customWidth="1"/>
    <col min="1584" max="1584" width="18.33203125" style="18" customWidth="1"/>
    <col min="1585" max="1585" width="12.88671875" style="18" customWidth="1"/>
    <col min="1586" max="1587" width="13.21875" style="18" customWidth="1"/>
    <col min="1588" max="1588" width="10.88671875" style="18" customWidth="1"/>
    <col min="1589" max="1589" width="11.109375" style="18" customWidth="1"/>
    <col min="1590" max="1590" width="15.21875" style="18" customWidth="1"/>
    <col min="1591" max="1591" width="9.6640625" style="18"/>
    <col min="1592" max="1592" width="11" style="18" customWidth="1"/>
    <col min="1593" max="1593" width="10.77734375" style="18" customWidth="1"/>
    <col min="1594" max="1594" width="11.44140625" style="18" customWidth="1"/>
    <col min="1595" max="1595" width="4" style="18" customWidth="1"/>
    <col min="1596" max="1786" width="9.6640625" style="18"/>
    <col min="1787" max="1787" width="6.44140625" style="18" customWidth="1"/>
    <col min="1788" max="1788" width="13.88671875" style="18" customWidth="1"/>
    <col min="1789" max="1789" width="14.33203125" style="18" customWidth="1"/>
    <col min="1790" max="1806" width="9.6640625" style="18"/>
    <col min="1807" max="1807" width="12" style="18" customWidth="1"/>
    <col min="1808" max="1808" width="12.77734375" style="18" customWidth="1"/>
    <col min="1809" max="1809" width="11.109375" style="18" customWidth="1"/>
    <col min="1810" max="1810" width="12" style="18" customWidth="1"/>
    <col min="1811" max="1811" width="9.6640625" style="18"/>
    <col min="1812" max="1812" width="15.33203125" style="18" customWidth="1"/>
    <col min="1813" max="1813" width="15.21875" style="18" customWidth="1"/>
    <col min="1814" max="1814" width="21.44140625" style="18" customWidth="1"/>
    <col min="1815" max="1830" width="9.6640625" style="18"/>
    <col min="1831" max="1832" width="13.44140625" style="18" customWidth="1"/>
    <col min="1833" max="1833" width="9.6640625" style="18"/>
    <col min="1834" max="1834" width="13.88671875" style="18" customWidth="1"/>
    <col min="1835" max="1835" width="10.6640625" style="18" customWidth="1"/>
    <col min="1836" max="1836" width="17.33203125" style="18" customWidth="1"/>
    <col min="1837" max="1838" width="12.6640625" style="18" customWidth="1"/>
    <col min="1839" max="1839" width="11.21875" style="18" customWidth="1"/>
    <col min="1840" max="1840" width="18.33203125" style="18" customWidth="1"/>
    <col min="1841" max="1841" width="12.88671875" style="18" customWidth="1"/>
    <col min="1842" max="1843" width="13.21875" style="18" customWidth="1"/>
    <col min="1844" max="1844" width="10.88671875" style="18" customWidth="1"/>
    <col min="1845" max="1845" width="11.109375" style="18" customWidth="1"/>
    <col min="1846" max="1846" width="15.21875" style="18" customWidth="1"/>
    <col min="1847" max="1847" width="9.6640625" style="18"/>
    <col min="1848" max="1848" width="11" style="18" customWidth="1"/>
    <col min="1849" max="1849" width="10.77734375" style="18" customWidth="1"/>
    <col min="1850" max="1850" width="11.44140625" style="18" customWidth="1"/>
    <col min="1851" max="1851" width="4" style="18" customWidth="1"/>
    <col min="1852" max="2042" width="9.6640625" style="18"/>
    <col min="2043" max="2043" width="6.44140625" style="18" customWidth="1"/>
    <col min="2044" max="2044" width="13.88671875" style="18" customWidth="1"/>
    <col min="2045" max="2045" width="14.33203125" style="18" customWidth="1"/>
    <col min="2046" max="2062" width="9.6640625" style="18"/>
    <col min="2063" max="2063" width="12" style="18" customWidth="1"/>
    <col min="2064" max="2064" width="12.77734375" style="18" customWidth="1"/>
    <col min="2065" max="2065" width="11.109375" style="18" customWidth="1"/>
    <col min="2066" max="2066" width="12" style="18" customWidth="1"/>
    <col min="2067" max="2067" width="9.6640625" style="18"/>
    <col min="2068" max="2068" width="15.33203125" style="18" customWidth="1"/>
    <col min="2069" max="2069" width="15.21875" style="18" customWidth="1"/>
    <col min="2070" max="2070" width="21.44140625" style="18" customWidth="1"/>
    <col min="2071" max="2086" width="9.6640625" style="18"/>
    <col min="2087" max="2088" width="13.44140625" style="18" customWidth="1"/>
    <col min="2089" max="2089" width="9.6640625" style="18"/>
    <col min="2090" max="2090" width="13.88671875" style="18" customWidth="1"/>
    <col min="2091" max="2091" width="10.6640625" style="18" customWidth="1"/>
    <col min="2092" max="2092" width="17.33203125" style="18" customWidth="1"/>
    <col min="2093" max="2094" width="12.6640625" style="18" customWidth="1"/>
    <col min="2095" max="2095" width="11.21875" style="18" customWidth="1"/>
    <col min="2096" max="2096" width="18.33203125" style="18" customWidth="1"/>
    <col min="2097" max="2097" width="12.88671875" style="18" customWidth="1"/>
    <col min="2098" max="2099" width="13.21875" style="18" customWidth="1"/>
    <col min="2100" max="2100" width="10.88671875" style="18" customWidth="1"/>
    <col min="2101" max="2101" width="11.109375" style="18" customWidth="1"/>
    <col min="2102" max="2102" width="15.21875" style="18" customWidth="1"/>
    <col min="2103" max="2103" width="9.6640625" style="18"/>
    <col min="2104" max="2104" width="11" style="18" customWidth="1"/>
    <col min="2105" max="2105" width="10.77734375" style="18" customWidth="1"/>
    <col min="2106" max="2106" width="11.44140625" style="18" customWidth="1"/>
    <col min="2107" max="2107" width="4" style="18" customWidth="1"/>
    <col min="2108" max="2298" width="9.6640625" style="18"/>
    <col min="2299" max="2299" width="6.44140625" style="18" customWidth="1"/>
    <col min="2300" max="2300" width="13.88671875" style="18" customWidth="1"/>
    <col min="2301" max="2301" width="14.33203125" style="18" customWidth="1"/>
    <col min="2302" max="2318" width="9.6640625" style="18"/>
    <col min="2319" max="2319" width="12" style="18" customWidth="1"/>
    <col min="2320" max="2320" width="12.77734375" style="18" customWidth="1"/>
    <col min="2321" max="2321" width="11.109375" style="18" customWidth="1"/>
    <col min="2322" max="2322" width="12" style="18" customWidth="1"/>
    <col min="2323" max="2323" width="9.6640625" style="18"/>
    <col min="2324" max="2324" width="15.33203125" style="18" customWidth="1"/>
    <col min="2325" max="2325" width="15.21875" style="18" customWidth="1"/>
    <col min="2326" max="2326" width="21.44140625" style="18" customWidth="1"/>
    <col min="2327" max="2342" width="9.6640625" style="18"/>
    <col min="2343" max="2344" width="13.44140625" style="18" customWidth="1"/>
    <col min="2345" max="2345" width="9.6640625" style="18"/>
    <col min="2346" max="2346" width="13.88671875" style="18" customWidth="1"/>
    <col min="2347" max="2347" width="10.6640625" style="18" customWidth="1"/>
    <col min="2348" max="2348" width="17.33203125" style="18" customWidth="1"/>
    <col min="2349" max="2350" width="12.6640625" style="18" customWidth="1"/>
    <col min="2351" max="2351" width="11.21875" style="18" customWidth="1"/>
    <col min="2352" max="2352" width="18.33203125" style="18" customWidth="1"/>
    <col min="2353" max="2353" width="12.88671875" style="18" customWidth="1"/>
    <col min="2354" max="2355" width="13.21875" style="18" customWidth="1"/>
    <col min="2356" max="2356" width="10.88671875" style="18" customWidth="1"/>
    <col min="2357" max="2357" width="11.109375" style="18" customWidth="1"/>
    <col min="2358" max="2358" width="15.21875" style="18" customWidth="1"/>
    <col min="2359" max="2359" width="9.6640625" style="18"/>
    <col min="2360" max="2360" width="11" style="18" customWidth="1"/>
    <col min="2361" max="2361" width="10.77734375" style="18" customWidth="1"/>
    <col min="2362" max="2362" width="11.44140625" style="18" customWidth="1"/>
    <col min="2363" max="2363" width="4" style="18" customWidth="1"/>
    <col min="2364" max="2554" width="9.6640625" style="18"/>
    <col min="2555" max="2555" width="6.44140625" style="18" customWidth="1"/>
    <col min="2556" max="2556" width="13.88671875" style="18" customWidth="1"/>
    <col min="2557" max="2557" width="14.33203125" style="18" customWidth="1"/>
    <col min="2558" max="2574" width="9.6640625" style="18"/>
    <col min="2575" max="2575" width="12" style="18" customWidth="1"/>
    <col min="2576" max="2576" width="12.77734375" style="18" customWidth="1"/>
    <col min="2577" max="2577" width="11.109375" style="18" customWidth="1"/>
    <col min="2578" max="2578" width="12" style="18" customWidth="1"/>
    <col min="2579" max="2579" width="9.6640625" style="18"/>
    <col min="2580" max="2580" width="15.33203125" style="18" customWidth="1"/>
    <col min="2581" max="2581" width="15.21875" style="18" customWidth="1"/>
    <col min="2582" max="2582" width="21.44140625" style="18" customWidth="1"/>
    <col min="2583" max="2598" width="9.6640625" style="18"/>
    <col min="2599" max="2600" width="13.44140625" style="18" customWidth="1"/>
    <col min="2601" max="2601" width="9.6640625" style="18"/>
    <col min="2602" max="2602" width="13.88671875" style="18" customWidth="1"/>
    <col min="2603" max="2603" width="10.6640625" style="18" customWidth="1"/>
    <col min="2604" max="2604" width="17.33203125" style="18" customWidth="1"/>
    <col min="2605" max="2606" width="12.6640625" style="18" customWidth="1"/>
    <col min="2607" max="2607" width="11.21875" style="18" customWidth="1"/>
    <col min="2608" max="2608" width="18.33203125" style="18" customWidth="1"/>
    <col min="2609" max="2609" width="12.88671875" style="18" customWidth="1"/>
    <col min="2610" max="2611" width="13.21875" style="18" customWidth="1"/>
    <col min="2612" max="2612" width="10.88671875" style="18" customWidth="1"/>
    <col min="2613" max="2613" width="11.109375" style="18" customWidth="1"/>
    <col min="2614" max="2614" width="15.21875" style="18" customWidth="1"/>
    <col min="2615" max="2615" width="9.6640625" style="18"/>
    <col min="2616" max="2616" width="11" style="18" customWidth="1"/>
    <col min="2617" max="2617" width="10.77734375" style="18" customWidth="1"/>
    <col min="2618" max="2618" width="11.44140625" style="18" customWidth="1"/>
    <col min="2619" max="2619" width="4" style="18" customWidth="1"/>
    <col min="2620" max="2810" width="9.6640625" style="18"/>
    <col min="2811" max="2811" width="6.44140625" style="18" customWidth="1"/>
    <col min="2812" max="2812" width="13.88671875" style="18" customWidth="1"/>
    <col min="2813" max="2813" width="14.33203125" style="18" customWidth="1"/>
    <col min="2814" max="2830" width="9.6640625" style="18"/>
    <col min="2831" max="2831" width="12" style="18" customWidth="1"/>
    <col min="2832" max="2832" width="12.77734375" style="18" customWidth="1"/>
    <col min="2833" max="2833" width="11.109375" style="18" customWidth="1"/>
    <col min="2834" max="2834" width="12" style="18" customWidth="1"/>
    <col min="2835" max="2835" width="9.6640625" style="18"/>
    <col min="2836" max="2836" width="15.33203125" style="18" customWidth="1"/>
    <col min="2837" max="2837" width="15.21875" style="18" customWidth="1"/>
    <col min="2838" max="2838" width="21.44140625" style="18" customWidth="1"/>
    <col min="2839" max="2854" width="9.6640625" style="18"/>
    <col min="2855" max="2856" width="13.44140625" style="18" customWidth="1"/>
    <col min="2857" max="2857" width="9.6640625" style="18"/>
    <col min="2858" max="2858" width="13.88671875" style="18" customWidth="1"/>
    <col min="2859" max="2859" width="10.6640625" style="18" customWidth="1"/>
    <col min="2860" max="2860" width="17.33203125" style="18" customWidth="1"/>
    <col min="2861" max="2862" width="12.6640625" style="18" customWidth="1"/>
    <col min="2863" max="2863" width="11.21875" style="18" customWidth="1"/>
    <col min="2864" max="2864" width="18.33203125" style="18" customWidth="1"/>
    <col min="2865" max="2865" width="12.88671875" style="18" customWidth="1"/>
    <col min="2866" max="2867" width="13.21875" style="18" customWidth="1"/>
    <col min="2868" max="2868" width="10.88671875" style="18" customWidth="1"/>
    <col min="2869" max="2869" width="11.109375" style="18" customWidth="1"/>
    <col min="2870" max="2870" width="15.21875" style="18" customWidth="1"/>
    <col min="2871" max="2871" width="9.6640625" style="18"/>
    <col min="2872" max="2872" width="11" style="18" customWidth="1"/>
    <col min="2873" max="2873" width="10.77734375" style="18" customWidth="1"/>
    <col min="2874" max="2874" width="11.44140625" style="18" customWidth="1"/>
    <col min="2875" max="2875" width="4" style="18" customWidth="1"/>
    <col min="2876" max="3066" width="9.6640625" style="18"/>
    <col min="3067" max="3067" width="6.44140625" style="18" customWidth="1"/>
    <col min="3068" max="3068" width="13.88671875" style="18" customWidth="1"/>
    <col min="3069" max="3069" width="14.33203125" style="18" customWidth="1"/>
    <col min="3070" max="3086" width="9.6640625" style="18"/>
    <col min="3087" max="3087" width="12" style="18" customWidth="1"/>
    <col min="3088" max="3088" width="12.77734375" style="18" customWidth="1"/>
    <col min="3089" max="3089" width="11.109375" style="18" customWidth="1"/>
    <col min="3090" max="3090" width="12" style="18" customWidth="1"/>
    <col min="3091" max="3091" width="9.6640625" style="18"/>
    <col min="3092" max="3092" width="15.33203125" style="18" customWidth="1"/>
    <col min="3093" max="3093" width="15.21875" style="18" customWidth="1"/>
    <col min="3094" max="3094" width="21.44140625" style="18" customWidth="1"/>
    <col min="3095" max="3110" width="9.6640625" style="18"/>
    <col min="3111" max="3112" width="13.44140625" style="18" customWidth="1"/>
    <col min="3113" max="3113" width="9.6640625" style="18"/>
    <col min="3114" max="3114" width="13.88671875" style="18" customWidth="1"/>
    <col min="3115" max="3115" width="10.6640625" style="18" customWidth="1"/>
    <col min="3116" max="3116" width="17.33203125" style="18" customWidth="1"/>
    <col min="3117" max="3118" width="12.6640625" style="18" customWidth="1"/>
    <col min="3119" max="3119" width="11.21875" style="18" customWidth="1"/>
    <col min="3120" max="3120" width="18.33203125" style="18" customWidth="1"/>
    <col min="3121" max="3121" width="12.88671875" style="18" customWidth="1"/>
    <col min="3122" max="3123" width="13.21875" style="18" customWidth="1"/>
    <col min="3124" max="3124" width="10.88671875" style="18" customWidth="1"/>
    <col min="3125" max="3125" width="11.109375" style="18" customWidth="1"/>
    <col min="3126" max="3126" width="15.21875" style="18" customWidth="1"/>
    <col min="3127" max="3127" width="9.6640625" style="18"/>
    <col min="3128" max="3128" width="11" style="18" customWidth="1"/>
    <col min="3129" max="3129" width="10.77734375" style="18" customWidth="1"/>
    <col min="3130" max="3130" width="11.44140625" style="18" customWidth="1"/>
    <col min="3131" max="3131" width="4" style="18" customWidth="1"/>
    <col min="3132" max="3322" width="9.6640625" style="18"/>
    <col min="3323" max="3323" width="6.44140625" style="18" customWidth="1"/>
    <col min="3324" max="3324" width="13.88671875" style="18" customWidth="1"/>
    <col min="3325" max="3325" width="14.33203125" style="18" customWidth="1"/>
    <col min="3326" max="3342" width="9.6640625" style="18"/>
    <col min="3343" max="3343" width="12" style="18" customWidth="1"/>
    <col min="3344" max="3344" width="12.77734375" style="18" customWidth="1"/>
    <col min="3345" max="3345" width="11.109375" style="18" customWidth="1"/>
    <col min="3346" max="3346" width="12" style="18" customWidth="1"/>
    <col min="3347" max="3347" width="9.6640625" style="18"/>
    <col min="3348" max="3348" width="15.33203125" style="18" customWidth="1"/>
    <col min="3349" max="3349" width="15.21875" style="18" customWidth="1"/>
    <col min="3350" max="3350" width="21.44140625" style="18" customWidth="1"/>
    <col min="3351" max="3366" width="9.6640625" style="18"/>
    <col min="3367" max="3368" width="13.44140625" style="18" customWidth="1"/>
    <col min="3369" max="3369" width="9.6640625" style="18"/>
    <col min="3370" max="3370" width="13.88671875" style="18" customWidth="1"/>
    <col min="3371" max="3371" width="10.6640625" style="18" customWidth="1"/>
    <col min="3372" max="3372" width="17.33203125" style="18" customWidth="1"/>
    <col min="3373" max="3374" width="12.6640625" style="18" customWidth="1"/>
    <col min="3375" max="3375" width="11.21875" style="18" customWidth="1"/>
    <col min="3376" max="3376" width="18.33203125" style="18" customWidth="1"/>
    <col min="3377" max="3377" width="12.88671875" style="18" customWidth="1"/>
    <col min="3378" max="3379" width="13.21875" style="18" customWidth="1"/>
    <col min="3380" max="3380" width="10.88671875" style="18" customWidth="1"/>
    <col min="3381" max="3381" width="11.109375" style="18" customWidth="1"/>
    <col min="3382" max="3382" width="15.21875" style="18" customWidth="1"/>
    <col min="3383" max="3383" width="9.6640625" style="18"/>
    <col min="3384" max="3384" width="11" style="18" customWidth="1"/>
    <col min="3385" max="3385" width="10.77734375" style="18" customWidth="1"/>
    <col min="3386" max="3386" width="11.44140625" style="18" customWidth="1"/>
    <col min="3387" max="3387" width="4" style="18" customWidth="1"/>
    <col min="3388" max="3578" width="9.6640625" style="18"/>
    <col min="3579" max="3579" width="6.44140625" style="18" customWidth="1"/>
    <col min="3580" max="3580" width="13.88671875" style="18" customWidth="1"/>
    <col min="3581" max="3581" width="14.33203125" style="18" customWidth="1"/>
    <col min="3582" max="3598" width="9.6640625" style="18"/>
    <col min="3599" max="3599" width="12" style="18" customWidth="1"/>
    <col min="3600" max="3600" width="12.77734375" style="18" customWidth="1"/>
    <col min="3601" max="3601" width="11.109375" style="18" customWidth="1"/>
    <col min="3602" max="3602" width="12" style="18" customWidth="1"/>
    <col min="3603" max="3603" width="9.6640625" style="18"/>
    <col min="3604" max="3604" width="15.33203125" style="18" customWidth="1"/>
    <col min="3605" max="3605" width="15.21875" style="18" customWidth="1"/>
    <col min="3606" max="3606" width="21.44140625" style="18" customWidth="1"/>
    <col min="3607" max="3622" width="9.6640625" style="18"/>
    <col min="3623" max="3624" width="13.44140625" style="18" customWidth="1"/>
    <col min="3625" max="3625" width="9.6640625" style="18"/>
    <col min="3626" max="3626" width="13.88671875" style="18" customWidth="1"/>
    <col min="3627" max="3627" width="10.6640625" style="18" customWidth="1"/>
    <col min="3628" max="3628" width="17.33203125" style="18" customWidth="1"/>
    <col min="3629" max="3630" width="12.6640625" style="18" customWidth="1"/>
    <col min="3631" max="3631" width="11.21875" style="18" customWidth="1"/>
    <col min="3632" max="3632" width="18.33203125" style="18" customWidth="1"/>
    <col min="3633" max="3633" width="12.88671875" style="18" customWidth="1"/>
    <col min="3634" max="3635" width="13.21875" style="18" customWidth="1"/>
    <col min="3636" max="3636" width="10.88671875" style="18" customWidth="1"/>
    <col min="3637" max="3637" width="11.109375" style="18" customWidth="1"/>
    <col min="3638" max="3638" width="15.21875" style="18" customWidth="1"/>
    <col min="3639" max="3639" width="9.6640625" style="18"/>
    <col min="3640" max="3640" width="11" style="18" customWidth="1"/>
    <col min="3641" max="3641" width="10.77734375" style="18" customWidth="1"/>
    <col min="3642" max="3642" width="11.44140625" style="18" customWidth="1"/>
    <col min="3643" max="3643" width="4" style="18" customWidth="1"/>
    <col min="3644" max="3834" width="9.6640625" style="18"/>
    <col min="3835" max="3835" width="6.44140625" style="18" customWidth="1"/>
    <col min="3836" max="3836" width="13.88671875" style="18" customWidth="1"/>
    <col min="3837" max="3837" width="14.33203125" style="18" customWidth="1"/>
    <col min="3838" max="3854" width="9.6640625" style="18"/>
    <col min="3855" max="3855" width="12" style="18" customWidth="1"/>
    <col min="3856" max="3856" width="12.77734375" style="18" customWidth="1"/>
    <col min="3857" max="3857" width="11.109375" style="18" customWidth="1"/>
    <col min="3858" max="3858" width="12" style="18" customWidth="1"/>
    <col min="3859" max="3859" width="9.6640625" style="18"/>
    <col min="3860" max="3860" width="15.33203125" style="18" customWidth="1"/>
    <col min="3861" max="3861" width="15.21875" style="18" customWidth="1"/>
    <col min="3862" max="3862" width="21.44140625" style="18" customWidth="1"/>
    <col min="3863" max="3878" width="9.6640625" style="18"/>
    <col min="3879" max="3880" width="13.44140625" style="18" customWidth="1"/>
    <col min="3881" max="3881" width="9.6640625" style="18"/>
    <col min="3882" max="3882" width="13.88671875" style="18" customWidth="1"/>
    <col min="3883" max="3883" width="10.6640625" style="18" customWidth="1"/>
    <col min="3884" max="3884" width="17.33203125" style="18" customWidth="1"/>
    <col min="3885" max="3886" width="12.6640625" style="18" customWidth="1"/>
    <col min="3887" max="3887" width="11.21875" style="18" customWidth="1"/>
    <col min="3888" max="3888" width="18.33203125" style="18" customWidth="1"/>
    <col min="3889" max="3889" width="12.88671875" style="18" customWidth="1"/>
    <col min="3890" max="3891" width="13.21875" style="18" customWidth="1"/>
    <col min="3892" max="3892" width="10.88671875" style="18" customWidth="1"/>
    <col min="3893" max="3893" width="11.109375" style="18" customWidth="1"/>
    <col min="3894" max="3894" width="15.21875" style="18" customWidth="1"/>
    <col min="3895" max="3895" width="9.6640625" style="18"/>
    <col min="3896" max="3896" width="11" style="18" customWidth="1"/>
    <col min="3897" max="3897" width="10.77734375" style="18" customWidth="1"/>
    <col min="3898" max="3898" width="11.44140625" style="18" customWidth="1"/>
    <col min="3899" max="3899" width="4" style="18" customWidth="1"/>
    <col min="3900" max="4090" width="9.6640625" style="18"/>
    <col min="4091" max="4091" width="6.44140625" style="18" customWidth="1"/>
    <col min="4092" max="4092" width="13.88671875" style="18" customWidth="1"/>
    <col min="4093" max="4093" width="14.33203125" style="18" customWidth="1"/>
    <col min="4094" max="4110" width="9.6640625" style="18"/>
    <col min="4111" max="4111" width="12" style="18" customWidth="1"/>
    <col min="4112" max="4112" width="12.77734375" style="18" customWidth="1"/>
    <col min="4113" max="4113" width="11.109375" style="18" customWidth="1"/>
    <col min="4114" max="4114" width="12" style="18" customWidth="1"/>
    <col min="4115" max="4115" width="9.6640625" style="18"/>
    <col min="4116" max="4116" width="15.33203125" style="18" customWidth="1"/>
    <col min="4117" max="4117" width="15.21875" style="18" customWidth="1"/>
    <col min="4118" max="4118" width="21.44140625" style="18" customWidth="1"/>
    <col min="4119" max="4134" width="9.6640625" style="18"/>
    <col min="4135" max="4136" width="13.44140625" style="18" customWidth="1"/>
    <col min="4137" max="4137" width="9.6640625" style="18"/>
    <col min="4138" max="4138" width="13.88671875" style="18" customWidth="1"/>
    <col min="4139" max="4139" width="10.6640625" style="18" customWidth="1"/>
    <col min="4140" max="4140" width="17.33203125" style="18" customWidth="1"/>
    <col min="4141" max="4142" width="12.6640625" style="18" customWidth="1"/>
    <col min="4143" max="4143" width="11.21875" style="18" customWidth="1"/>
    <col min="4144" max="4144" width="18.33203125" style="18" customWidth="1"/>
    <col min="4145" max="4145" width="12.88671875" style="18" customWidth="1"/>
    <col min="4146" max="4147" width="13.21875" style="18" customWidth="1"/>
    <col min="4148" max="4148" width="10.88671875" style="18" customWidth="1"/>
    <col min="4149" max="4149" width="11.109375" style="18" customWidth="1"/>
    <col min="4150" max="4150" width="15.21875" style="18" customWidth="1"/>
    <col min="4151" max="4151" width="9.6640625" style="18"/>
    <col min="4152" max="4152" width="11" style="18" customWidth="1"/>
    <col min="4153" max="4153" width="10.77734375" style="18" customWidth="1"/>
    <col min="4154" max="4154" width="11.44140625" style="18" customWidth="1"/>
    <col min="4155" max="4155" width="4" style="18" customWidth="1"/>
    <col min="4156" max="4346" width="9.6640625" style="18"/>
    <col min="4347" max="4347" width="6.44140625" style="18" customWidth="1"/>
    <col min="4348" max="4348" width="13.88671875" style="18" customWidth="1"/>
    <col min="4349" max="4349" width="14.33203125" style="18" customWidth="1"/>
    <col min="4350" max="4366" width="9.6640625" style="18"/>
    <col min="4367" max="4367" width="12" style="18" customWidth="1"/>
    <col min="4368" max="4368" width="12.77734375" style="18" customWidth="1"/>
    <col min="4369" max="4369" width="11.109375" style="18" customWidth="1"/>
    <col min="4370" max="4370" width="12" style="18" customWidth="1"/>
    <col min="4371" max="4371" width="9.6640625" style="18"/>
    <col min="4372" max="4372" width="15.33203125" style="18" customWidth="1"/>
    <col min="4373" max="4373" width="15.21875" style="18" customWidth="1"/>
    <col min="4374" max="4374" width="21.44140625" style="18" customWidth="1"/>
    <col min="4375" max="4390" width="9.6640625" style="18"/>
    <col min="4391" max="4392" width="13.44140625" style="18" customWidth="1"/>
    <col min="4393" max="4393" width="9.6640625" style="18"/>
    <col min="4394" max="4394" width="13.88671875" style="18" customWidth="1"/>
    <col min="4395" max="4395" width="10.6640625" style="18" customWidth="1"/>
    <col min="4396" max="4396" width="17.33203125" style="18" customWidth="1"/>
    <col min="4397" max="4398" width="12.6640625" style="18" customWidth="1"/>
    <col min="4399" max="4399" width="11.21875" style="18" customWidth="1"/>
    <col min="4400" max="4400" width="18.33203125" style="18" customWidth="1"/>
    <col min="4401" max="4401" width="12.88671875" style="18" customWidth="1"/>
    <col min="4402" max="4403" width="13.21875" style="18" customWidth="1"/>
    <col min="4404" max="4404" width="10.88671875" style="18" customWidth="1"/>
    <col min="4405" max="4405" width="11.109375" style="18" customWidth="1"/>
    <col min="4406" max="4406" width="15.21875" style="18" customWidth="1"/>
    <col min="4407" max="4407" width="9.6640625" style="18"/>
    <col min="4408" max="4408" width="11" style="18" customWidth="1"/>
    <col min="4409" max="4409" width="10.77734375" style="18" customWidth="1"/>
    <col min="4410" max="4410" width="11.44140625" style="18" customWidth="1"/>
    <col min="4411" max="4411" width="4" style="18" customWidth="1"/>
    <col min="4412" max="4602" width="9.6640625" style="18"/>
    <col min="4603" max="4603" width="6.44140625" style="18" customWidth="1"/>
    <col min="4604" max="4604" width="13.88671875" style="18" customWidth="1"/>
    <col min="4605" max="4605" width="14.33203125" style="18" customWidth="1"/>
    <col min="4606" max="4622" width="9.6640625" style="18"/>
    <col min="4623" max="4623" width="12" style="18" customWidth="1"/>
    <col min="4624" max="4624" width="12.77734375" style="18" customWidth="1"/>
    <col min="4625" max="4625" width="11.109375" style="18" customWidth="1"/>
    <col min="4626" max="4626" width="12" style="18" customWidth="1"/>
    <col min="4627" max="4627" width="9.6640625" style="18"/>
    <col min="4628" max="4628" width="15.33203125" style="18" customWidth="1"/>
    <col min="4629" max="4629" width="15.21875" style="18" customWidth="1"/>
    <col min="4630" max="4630" width="21.44140625" style="18" customWidth="1"/>
    <col min="4631" max="4646" width="9.6640625" style="18"/>
    <col min="4647" max="4648" width="13.44140625" style="18" customWidth="1"/>
    <col min="4649" max="4649" width="9.6640625" style="18"/>
    <col min="4650" max="4650" width="13.88671875" style="18" customWidth="1"/>
    <col min="4651" max="4651" width="10.6640625" style="18" customWidth="1"/>
    <col min="4652" max="4652" width="17.33203125" style="18" customWidth="1"/>
    <col min="4653" max="4654" width="12.6640625" style="18" customWidth="1"/>
    <col min="4655" max="4655" width="11.21875" style="18" customWidth="1"/>
    <col min="4656" max="4656" width="18.33203125" style="18" customWidth="1"/>
    <col min="4657" max="4657" width="12.88671875" style="18" customWidth="1"/>
    <col min="4658" max="4659" width="13.21875" style="18" customWidth="1"/>
    <col min="4660" max="4660" width="10.88671875" style="18" customWidth="1"/>
    <col min="4661" max="4661" width="11.109375" style="18" customWidth="1"/>
    <col min="4662" max="4662" width="15.21875" style="18" customWidth="1"/>
    <col min="4663" max="4663" width="9.6640625" style="18"/>
    <col min="4664" max="4664" width="11" style="18" customWidth="1"/>
    <col min="4665" max="4665" width="10.77734375" style="18" customWidth="1"/>
    <col min="4666" max="4666" width="11.44140625" style="18" customWidth="1"/>
    <col min="4667" max="4667" width="4" style="18" customWidth="1"/>
    <col min="4668" max="4858" width="9.6640625" style="18"/>
    <col min="4859" max="4859" width="6.44140625" style="18" customWidth="1"/>
    <col min="4860" max="4860" width="13.88671875" style="18" customWidth="1"/>
    <col min="4861" max="4861" width="14.33203125" style="18" customWidth="1"/>
    <col min="4862" max="4878" width="9.6640625" style="18"/>
    <col min="4879" max="4879" width="12" style="18" customWidth="1"/>
    <col min="4880" max="4880" width="12.77734375" style="18" customWidth="1"/>
    <col min="4881" max="4881" width="11.109375" style="18" customWidth="1"/>
    <col min="4882" max="4882" width="12" style="18" customWidth="1"/>
    <col min="4883" max="4883" width="9.6640625" style="18"/>
    <col min="4884" max="4884" width="15.33203125" style="18" customWidth="1"/>
    <col min="4885" max="4885" width="15.21875" style="18" customWidth="1"/>
    <col min="4886" max="4886" width="21.44140625" style="18" customWidth="1"/>
    <col min="4887" max="4902" width="9.6640625" style="18"/>
    <col min="4903" max="4904" width="13.44140625" style="18" customWidth="1"/>
    <col min="4905" max="4905" width="9.6640625" style="18"/>
    <col min="4906" max="4906" width="13.88671875" style="18" customWidth="1"/>
    <col min="4907" max="4907" width="10.6640625" style="18" customWidth="1"/>
    <col min="4908" max="4908" width="17.33203125" style="18" customWidth="1"/>
    <col min="4909" max="4910" width="12.6640625" style="18" customWidth="1"/>
    <col min="4911" max="4911" width="11.21875" style="18" customWidth="1"/>
    <col min="4912" max="4912" width="18.33203125" style="18" customWidth="1"/>
    <col min="4913" max="4913" width="12.88671875" style="18" customWidth="1"/>
    <col min="4914" max="4915" width="13.21875" style="18" customWidth="1"/>
    <col min="4916" max="4916" width="10.88671875" style="18" customWidth="1"/>
    <col min="4917" max="4917" width="11.109375" style="18" customWidth="1"/>
    <col min="4918" max="4918" width="15.21875" style="18" customWidth="1"/>
    <col min="4919" max="4919" width="9.6640625" style="18"/>
    <col min="4920" max="4920" width="11" style="18" customWidth="1"/>
    <col min="4921" max="4921" width="10.77734375" style="18" customWidth="1"/>
    <col min="4922" max="4922" width="11.44140625" style="18" customWidth="1"/>
    <col min="4923" max="4923" width="4" style="18" customWidth="1"/>
    <col min="4924" max="5114" width="9.6640625" style="18"/>
    <col min="5115" max="5115" width="6.44140625" style="18" customWidth="1"/>
    <col min="5116" max="5116" width="13.88671875" style="18" customWidth="1"/>
    <col min="5117" max="5117" width="14.33203125" style="18" customWidth="1"/>
    <col min="5118" max="5134" width="9.6640625" style="18"/>
    <col min="5135" max="5135" width="12" style="18" customWidth="1"/>
    <col min="5136" max="5136" width="12.77734375" style="18" customWidth="1"/>
    <col min="5137" max="5137" width="11.109375" style="18" customWidth="1"/>
    <col min="5138" max="5138" width="12" style="18" customWidth="1"/>
    <col min="5139" max="5139" width="9.6640625" style="18"/>
    <col min="5140" max="5140" width="15.33203125" style="18" customWidth="1"/>
    <col min="5141" max="5141" width="15.21875" style="18" customWidth="1"/>
    <col min="5142" max="5142" width="21.44140625" style="18" customWidth="1"/>
    <col min="5143" max="5158" width="9.6640625" style="18"/>
    <col min="5159" max="5160" width="13.44140625" style="18" customWidth="1"/>
    <col min="5161" max="5161" width="9.6640625" style="18"/>
    <col min="5162" max="5162" width="13.88671875" style="18" customWidth="1"/>
    <col min="5163" max="5163" width="10.6640625" style="18" customWidth="1"/>
    <col min="5164" max="5164" width="17.33203125" style="18" customWidth="1"/>
    <col min="5165" max="5166" width="12.6640625" style="18" customWidth="1"/>
    <col min="5167" max="5167" width="11.21875" style="18" customWidth="1"/>
    <col min="5168" max="5168" width="18.33203125" style="18" customWidth="1"/>
    <col min="5169" max="5169" width="12.88671875" style="18" customWidth="1"/>
    <col min="5170" max="5171" width="13.21875" style="18" customWidth="1"/>
    <col min="5172" max="5172" width="10.88671875" style="18" customWidth="1"/>
    <col min="5173" max="5173" width="11.109375" style="18" customWidth="1"/>
    <col min="5174" max="5174" width="15.21875" style="18" customWidth="1"/>
    <col min="5175" max="5175" width="9.6640625" style="18"/>
    <col min="5176" max="5176" width="11" style="18" customWidth="1"/>
    <col min="5177" max="5177" width="10.77734375" style="18" customWidth="1"/>
    <col min="5178" max="5178" width="11.44140625" style="18" customWidth="1"/>
    <col min="5179" max="5179" width="4" style="18" customWidth="1"/>
    <col min="5180" max="5370" width="9.6640625" style="18"/>
    <col min="5371" max="5371" width="6.44140625" style="18" customWidth="1"/>
    <col min="5372" max="5372" width="13.88671875" style="18" customWidth="1"/>
    <col min="5373" max="5373" width="14.33203125" style="18" customWidth="1"/>
    <col min="5374" max="5390" width="9.6640625" style="18"/>
    <col min="5391" max="5391" width="12" style="18" customWidth="1"/>
    <col min="5392" max="5392" width="12.77734375" style="18" customWidth="1"/>
    <col min="5393" max="5393" width="11.109375" style="18" customWidth="1"/>
    <col min="5394" max="5394" width="12" style="18" customWidth="1"/>
    <col min="5395" max="5395" width="9.6640625" style="18"/>
    <col min="5396" max="5396" width="15.33203125" style="18" customWidth="1"/>
    <col min="5397" max="5397" width="15.21875" style="18" customWidth="1"/>
    <col min="5398" max="5398" width="21.44140625" style="18" customWidth="1"/>
    <col min="5399" max="5414" width="9.6640625" style="18"/>
    <col min="5415" max="5416" width="13.44140625" style="18" customWidth="1"/>
    <col min="5417" max="5417" width="9.6640625" style="18"/>
    <col min="5418" max="5418" width="13.88671875" style="18" customWidth="1"/>
    <col min="5419" max="5419" width="10.6640625" style="18" customWidth="1"/>
    <col min="5420" max="5420" width="17.33203125" style="18" customWidth="1"/>
    <col min="5421" max="5422" width="12.6640625" style="18" customWidth="1"/>
    <col min="5423" max="5423" width="11.21875" style="18" customWidth="1"/>
    <col min="5424" max="5424" width="18.33203125" style="18" customWidth="1"/>
    <col min="5425" max="5425" width="12.88671875" style="18" customWidth="1"/>
    <col min="5426" max="5427" width="13.21875" style="18" customWidth="1"/>
    <col min="5428" max="5428" width="10.88671875" style="18" customWidth="1"/>
    <col min="5429" max="5429" width="11.109375" style="18" customWidth="1"/>
    <col min="5430" max="5430" width="15.21875" style="18" customWidth="1"/>
    <col min="5431" max="5431" width="9.6640625" style="18"/>
    <col min="5432" max="5432" width="11" style="18" customWidth="1"/>
    <col min="5433" max="5433" width="10.77734375" style="18" customWidth="1"/>
    <col min="5434" max="5434" width="11.44140625" style="18" customWidth="1"/>
    <col min="5435" max="5435" width="4" style="18" customWidth="1"/>
    <col min="5436" max="5626" width="9.6640625" style="18"/>
    <col min="5627" max="5627" width="6.44140625" style="18" customWidth="1"/>
    <col min="5628" max="5628" width="13.88671875" style="18" customWidth="1"/>
    <col min="5629" max="5629" width="14.33203125" style="18" customWidth="1"/>
    <col min="5630" max="5646" width="9.6640625" style="18"/>
    <col min="5647" max="5647" width="12" style="18" customWidth="1"/>
    <col min="5648" max="5648" width="12.77734375" style="18" customWidth="1"/>
    <col min="5649" max="5649" width="11.109375" style="18" customWidth="1"/>
    <col min="5650" max="5650" width="12" style="18" customWidth="1"/>
    <col min="5651" max="5651" width="9.6640625" style="18"/>
    <col min="5652" max="5652" width="15.33203125" style="18" customWidth="1"/>
    <col min="5653" max="5653" width="15.21875" style="18" customWidth="1"/>
    <col min="5654" max="5654" width="21.44140625" style="18" customWidth="1"/>
    <col min="5655" max="5670" width="9.6640625" style="18"/>
    <col min="5671" max="5672" width="13.44140625" style="18" customWidth="1"/>
    <col min="5673" max="5673" width="9.6640625" style="18"/>
    <col min="5674" max="5674" width="13.88671875" style="18" customWidth="1"/>
    <col min="5675" max="5675" width="10.6640625" style="18" customWidth="1"/>
    <col min="5676" max="5676" width="17.33203125" style="18" customWidth="1"/>
    <col min="5677" max="5678" width="12.6640625" style="18" customWidth="1"/>
    <col min="5679" max="5679" width="11.21875" style="18" customWidth="1"/>
    <col min="5680" max="5680" width="18.33203125" style="18" customWidth="1"/>
    <col min="5681" max="5681" width="12.88671875" style="18" customWidth="1"/>
    <col min="5682" max="5683" width="13.21875" style="18" customWidth="1"/>
    <col min="5684" max="5684" width="10.88671875" style="18" customWidth="1"/>
    <col min="5685" max="5685" width="11.109375" style="18" customWidth="1"/>
    <col min="5686" max="5686" width="15.21875" style="18" customWidth="1"/>
    <col min="5687" max="5687" width="9.6640625" style="18"/>
    <col min="5688" max="5688" width="11" style="18" customWidth="1"/>
    <col min="5689" max="5689" width="10.77734375" style="18" customWidth="1"/>
    <col min="5690" max="5690" width="11.44140625" style="18" customWidth="1"/>
    <col min="5691" max="5691" width="4" style="18" customWidth="1"/>
    <col min="5692" max="5882" width="9.6640625" style="18"/>
    <col min="5883" max="5883" width="6.44140625" style="18" customWidth="1"/>
    <col min="5884" max="5884" width="13.88671875" style="18" customWidth="1"/>
    <col min="5885" max="5885" width="14.33203125" style="18" customWidth="1"/>
    <col min="5886" max="5902" width="9.6640625" style="18"/>
    <col min="5903" max="5903" width="12" style="18" customWidth="1"/>
    <col min="5904" max="5904" width="12.77734375" style="18" customWidth="1"/>
    <col min="5905" max="5905" width="11.109375" style="18" customWidth="1"/>
    <col min="5906" max="5906" width="12" style="18" customWidth="1"/>
    <col min="5907" max="5907" width="9.6640625" style="18"/>
    <col min="5908" max="5908" width="15.33203125" style="18" customWidth="1"/>
    <col min="5909" max="5909" width="15.21875" style="18" customWidth="1"/>
    <col min="5910" max="5910" width="21.44140625" style="18" customWidth="1"/>
    <col min="5911" max="5926" width="9.6640625" style="18"/>
    <col min="5927" max="5928" width="13.44140625" style="18" customWidth="1"/>
    <col min="5929" max="5929" width="9.6640625" style="18"/>
    <col min="5930" max="5930" width="13.88671875" style="18" customWidth="1"/>
    <col min="5931" max="5931" width="10.6640625" style="18" customWidth="1"/>
    <col min="5932" max="5932" width="17.33203125" style="18" customWidth="1"/>
    <col min="5933" max="5934" width="12.6640625" style="18" customWidth="1"/>
    <col min="5935" max="5935" width="11.21875" style="18" customWidth="1"/>
    <col min="5936" max="5936" width="18.33203125" style="18" customWidth="1"/>
    <col min="5937" max="5937" width="12.88671875" style="18" customWidth="1"/>
    <col min="5938" max="5939" width="13.21875" style="18" customWidth="1"/>
    <col min="5940" max="5940" width="10.88671875" style="18" customWidth="1"/>
    <col min="5941" max="5941" width="11.109375" style="18" customWidth="1"/>
    <col min="5942" max="5942" width="15.21875" style="18" customWidth="1"/>
    <col min="5943" max="5943" width="9.6640625" style="18"/>
    <col min="5944" max="5944" width="11" style="18" customWidth="1"/>
    <col min="5945" max="5945" width="10.77734375" style="18" customWidth="1"/>
    <col min="5946" max="5946" width="11.44140625" style="18" customWidth="1"/>
    <col min="5947" max="5947" width="4" style="18" customWidth="1"/>
    <col min="5948" max="6138" width="9.6640625" style="18"/>
    <col min="6139" max="6139" width="6.44140625" style="18" customWidth="1"/>
    <col min="6140" max="6140" width="13.88671875" style="18" customWidth="1"/>
    <col min="6141" max="6141" width="14.33203125" style="18" customWidth="1"/>
    <col min="6142" max="6158" width="9.6640625" style="18"/>
    <col min="6159" max="6159" width="12" style="18" customWidth="1"/>
    <col min="6160" max="6160" width="12.77734375" style="18" customWidth="1"/>
    <col min="6161" max="6161" width="11.109375" style="18" customWidth="1"/>
    <col min="6162" max="6162" width="12" style="18" customWidth="1"/>
    <col min="6163" max="6163" width="9.6640625" style="18"/>
    <col min="6164" max="6164" width="15.33203125" style="18" customWidth="1"/>
    <col min="6165" max="6165" width="15.21875" style="18" customWidth="1"/>
    <col min="6166" max="6166" width="21.44140625" style="18" customWidth="1"/>
    <col min="6167" max="6182" width="9.6640625" style="18"/>
    <col min="6183" max="6184" width="13.44140625" style="18" customWidth="1"/>
    <col min="6185" max="6185" width="9.6640625" style="18"/>
    <col min="6186" max="6186" width="13.88671875" style="18" customWidth="1"/>
    <col min="6187" max="6187" width="10.6640625" style="18" customWidth="1"/>
    <col min="6188" max="6188" width="17.33203125" style="18" customWidth="1"/>
    <col min="6189" max="6190" width="12.6640625" style="18" customWidth="1"/>
    <col min="6191" max="6191" width="11.21875" style="18" customWidth="1"/>
    <col min="6192" max="6192" width="18.33203125" style="18" customWidth="1"/>
    <col min="6193" max="6193" width="12.88671875" style="18" customWidth="1"/>
    <col min="6194" max="6195" width="13.21875" style="18" customWidth="1"/>
    <col min="6196" max="6196" width="10.88671875" style="18" customWidth="1"/>
    <col min="6197" max="6197" width="11.109375" style="18" customWidth="1"/>
    <col min="6198" max="6198" width="15.21875" style="18" customWidth="1"/>
    <col min="6199" max="6199" width="9.6640625" style="18"/>
    <col min="6200" max="6200" width="11" style="18" customWidth="1"/>
    <col min="6201" max="6201" width="10.77734375" style="18" customWidth="1"/>
    <col min="6202" max="6202" width="11.44140625" style="18" customWidth="1"/>
    <col min="6203" max="6203" width="4" style="18" customWidth="1"/>
    <col min="6204" max="6394" width="9.6640625" style="18"/>
    <col min="6395" max="6395" width="6.44140625" style="18" customWidth="1"/>
    <col min="6396" max="6396" width="13.88671875" style="18" customWidth="1"/>
    <col min="6397" max="6397" width="14.33203125" style="18" customWidth="1"/>
    <col min="6398" max="6414" width="9.6640625" style="18"/>
    <col min="6415" max="6415" width="12" style="18" customWidth="1"/>
    <col min="6416" max="6416" width="12.77734375" style="18" customWidth="1"/>
    <col min="6417" max="6417" width="11.109375" style="18" customWidth="1"/>
    <col min="6418" max="6418" width="12" style="18" customWidth="1"/>
    <col min="6419" max="6419" width="9.6640625" style="18"/>
    <col min="6420" max="6420" width="15.33203125" style="18" customWidth="1"/>
    <col min="6421" max="6421" width="15.21875" style="18" customWidth="1"/>
    <col min="6422" max="6422" width="21.44140625" style="18" customWidth="1"/>
    <col min="6423" max="6438" width="9.6640625" style="18"/>
    <col min="6439" max="6440" width="13.44140625" style="18" customWidth="1"/>
    <col min="6441" max="6441" width="9.6640625" style="18"/>
    <col min="6442" max="6442" width="13.88671875" style="18" customWidth="1"/>
    <col min="6443" max="6443" width="10.6640625" style="18" customWidth="1"/>
    <col min="6444" max="6444" width="17.33203125" style="18" customWidth="1"/>
    <col min="6445" max="6446" width="12.6640625" style="18" customWidth="1"/>
    <col min="6447" max="6447" width="11.21875" style="18" customWidth="1"/>
    <col min="6448" max="6448" width="18.33203125" style="18" customWidth="1"/>
    <col min="6449" max="6449" width="12.88671875" style="18" customWidth="1"/>
    <col min="6450" max="6451" width="13.21875" style="18" customWidth="1"/>
    <col min="6452" max="6452" width="10.88671875" style="18" customWidth="1"/>
    <col min="6453" max="6453" width="11.109375" style="18" customWidth="1"/>
    <col min="6454" max="6454" width="15.21875" style="18" customWidth="1"/>
    <col min="6455" max="6455" width="9.6640625" style="18"/>
    <col min="6456" max="6456" width="11" style="18" customWidth="1"/>
    <col min="6457" max="6457" width="10.77734375" style="18" customWidth="1"/>
    <col min="6458" max="6458" width="11.44140625" style="18" customWidth="1"/>
    <col min="6459" max="6459" width="4" style="18" customWidth="1"/>
    <col min="6460" max="6650" width="9.6640625" style="18"/>
    <col min="6651" max="6651" width="6.44140625" style="18" customWidth="1"/>
    <col min="6652" max="6652" width="13.88671875" style="18" customWidth="1"/>
    <col min="6653" max="6653" width="14.33203125" style="18" customWidth="1"/>
    <col min="6654" max="6670" width="9.6640625" style="18"/>
    <col min="6671" max="6671" width="12" style="18" customWidth="1"/>
    <col min="6672" max="6672" width="12.77734375" style="18" customWidth="1"/>
    <col min="6673" max="6673" width="11.109375" style="18" customWidth="1"/>
    <col min="6674" max="6674" width="12" style="18" customWidth="1"/>
    <col min="6675" max="6675" width="9.6640625" style="18"/>
    <col min="6676" max="6676" width="15.33203125" style="18" customWidth="1"/>
    <col min="6677" max="6677" width="15.21875" style="18" customWidth="1"/>
    <col min="6678" max="6678" width="21.44140625" style="18" customWidth="1"/>
    <col min="6679" max="6694" width="9.6640625" style="18"/>
    <col min="6695" max="6696" width="13.44140625" style="18" customWidth="1"/>
    <col min="6697" max="6697" width="9.6640625" style="18"/>
    <col min="6698" max="6698" width="13.88671875" style="18" customWidth="1"/>
    <col min="6699" max="6699" width="10.6640625" style="18" customWidth="1"/>
    <col min="6700" max="6700" width="17.33203125" style="18" customWidth="1"/>
    <col min="6701" max="6702" width="12.6640625" style="18" customWidth="1"/>
    <col min="6703" max="6703" width="11.21875" style="18" customWidth="1"/>
    <col min="6704" max="6704" width="18.33203125" style="18" customWidth="1"/>
    <col min="6705" max="6705" width="12.88671875" style="18" customWidth="1"/>
    <col min="6706" max="6707" width="13.21875" style="18" customWidth="1"/>
    <col min="6708" max="6708" width="10.88671875" style="18" customWidth="1"/>
    <col min="6709" max="6709" width="11.109375" style="18" customWidth="1"/>
    <col min="6710" max="6710" width="15.21875" style="18" customWidth="1"/>
    <col min="6711" max="6711" width="9.6640625" style="18"/>
    <col min="6712" max="6712" width="11" style="18" customWidth="1"/>
    <col min="6713" max="6713" width="10.77734375" style="18" customWidth="1"/>
    <col min="6714" max="6714" width="11.44140625" style="18" customWidth="1"/>
    <col min="6715" max="6715" width="4" style="18" customWidth="1"/>
    <col min="6716" max="6906" width="9.6640625" style="18"/>
    <col min="6907" max="6907" width="6.44140625" style="18" customWidth="1"/>
    <col min="6908" max="6908" width="13.88671875" style="18" customWidth="1"/>
    <col min="6909" max="6909" width="14.33203125" style="18" customWidth="1"/>
    <col min="6910" max="6926" width="9.6640625" style="18"/>
    <col min="6927" max="6927" width="12" style="18" customWidth="1"/>
    <col min="6928" max="6928" width="12.77734375" style="18" customWidth="1"/>
    <col min="6929" max="6929" width="11.109375" style="18" customWidth="1"/>
    <col min="6930" max="6930" width="12" style="18" customWidth="1"/>
    <col min="6931" max="6931" width="9.6640625" style="18"/>
    <col min="6932" max="6932" width="15.33203125" style="18" customWidth="1"/>
    <col min="6933" max="6933" width="15.21875" style="18" customWidth="1"/>
    <col min="6934" max="6934" width="21.44140625" style="18" customWidth="1"/>
    <col min="6935" max="6950" width="9.6640625" style="18"/>
    <col min="6951" max="6952" width="13.44140625" style="18" customWidth="1"/>
    <col min="6953" max="6953" width="9.6640625" style="18"/>
    <col min="6954" max="6954" width="13.88671875" style="18" customWidth="1"/>
    <col min="6955" max="6955" width="10.6640625" style="18" customWidth="1"/>
    <col min="6956" max="6956" width="17.33203125" style="18" customWidth="1"/>
    <col min="6957" max="6958" width="12.6640625" style="18" customWidth="1"/>
    <col min="6959" max="6959" width="11.21875" style="18" customWidth="1"/>
    <col min="6960" max="6960" width="18.33203125" style="18" customWidth="1"/>
    <col min="6961" max="6961" width="12.88671875" style="18" customWidth="1"/>
    <col min="6962" max="6963" width="13.21875" style="18" customWidth="1"/>
    <col min="6964" max="6964" width="10.88671875" style="18" customWidth="1"/>
    <col min="6965" max="6965" width="11.109375" style="18" customWidth="1"/>
    <col min="6966" max="6966" width="15.21875" style="18" customWidth="1"/>
    <col min="6967" max="6967" width="9.6640625" style="18"/>
    <col min="6968" max="6968" width="11" style="18" customWidth="1"/>
    <col min="6969" max="6969" width="10.77734375" style="18" customWidth="1"/>
    <col min="6970" max="6970" width="11.44140625" style="18" customWidth="1"/>
    <col min="6971" max="6971" width="4" style="18" customWidth="1"/>
    <col min="6972" max="7162" width="9.6640625" style="18"/>
    <col min="7163" max="7163" width="6.44140625" style="18" customWidth="1"/>
    <col min="7164" max="7164" width="13.88671875" style="18" customWidth="1"/>
    <col min="7165" max="7165" width="14.33203125" style="18" customWidth="1"/>
    <col min="7166" max="7182" width="9.6640625" style="18"/>
    <col min="7183" max="7183" width="12" style="18" customWidth="1"/>
    <col min="7184" max="7184" width="12.77734375" style="18" customWidth="1"/>
    <col min="7185" max="7185" width="11.109375" style="18" customWidth="1"/>
    <col min="7186" max="7186" width="12" style="18" customWidth="1"/>
    <col min="7187" max="7187" width="9.6640625" style="18"/>
    <col min="7188" max="7188" width="15.33203125" style="18" customWidth="1"/>
    <col min="7189" max="7189" width="15.21875" style="18" customWidth="1"/>
    <col min="7190" max="7190" width="21.44140625" style="18" customWidth="1"/>
    <col min="7191" max="7206" width="9.6640625" style="18"/>
    <col min="7207" max="7208" width="13.44140625" style="18" customWidth="1"/>
    <col min="7209" max="7209" width="9.6640625" style="18"/>
    <col min="7210" max="7210" width="13.88671875" style="18" customWidth="1"/>
    <col min="7211" max="7211" width="10.6640625" style="18" customWidth="1"/>
    <col min="7212" max="7212" width="17.33203125" style="18" customWidth="1"/>
    <col min="7213" max="7214" width="12.6640625" style="18" customWidth="1"/>
    <col min="7215" max="7215" width="11.21875" style="18" customWidth="1"/>
    <col min="7216" max="7216" width="18.33203125" style="18" customWidth="1"/>
    <col min="7217" max="7217" width="12.88671875" style="18" customWidth="1"/>
    <col min="7218" max="7219" width="13.21875" style="18" customWidth="1"/>
    <col min="7220" max="7220" width="10.88671875" style="18" customWidth="1"/>
    <col min="7221" max="7221" width="11.109375" style="18" customWidth="1"/>
    <col min="7222" max="7222" width="15.21875" style="18" customWidth="1"/>
    <col min="7223" max="7223" width="9.6640625" style="18"/>
    <col min="7224" max="7224" width="11" style="18" customWidth="1"/>
    <col min="7225" max="7225" width="10.77734375" style="18" customWidth="1"/>
    <col min="7226" max="7226" width="11.44140625" style="18" customWidth="1"/>
    <col min="7227" max="7227" width="4" style="18" customWidth="1"/>
    <col min="7228" max="7418" width="9.6640625" style="18"/>
    <col min="7419" max="7419" width="6.44140625" style="18" customWidth="1"/>
    <col min="7420" max="7420" width="13.88671875" style="18" customWidth="1"/>
    <col min="7421" max="7421" width="14.33203125" style="18" customWidth="1"/>
    <col min="7422" max="7438" width="9.6640625" style="18"/>
    <col min="7439" max="7439" width="12" style="18" customWidth="1"/>
    <col min="7440" max="7440" width="12.77734375" style="18" customWidth="1"/>
    <col min="7441" max="7441" width="11.109375" style="18" customWidth="1"/>
    <col min="7442" max="7442" width="12" style="18" customWidth="1"/>
    <col min="7443" max="7443" width="9.6640625" style="18"/>
    <col min="7444" max="7444" width="15.33203125" style="18" customWidth="1"/>
    <col min="7445" max="7445" width="15.21875" style="18" customWidth="1"/>
    <col min="7446" max="7446" width="21.44140625" style="18" customWidth="1"/>
    <col min="7447" max="7462" width="9.6640625" style="18"/>
    <col min="7463" max="7464" width="13.44140625" style="18" customWidth="1"/>
    <col min="7465" max="7465" width="9.6640625" style="18"/>
    <col min="7466" max="7466" width="13.88671875" style="18" customWidth="1"/>
    <col min="7467" max="7467" width="10.6640625" style="18" customWidth="1"/>
    <col min="7468" max="7468" width="17.33203125" style="18" customWidth="1"/>
    <col min="7469" max="7470" width="12.6640625" style="18" customWidth="1"/>
    <col min="7471" max="7471" width="11.21875" style="18" customWidth="1"/>
    <col min="7472" max="7472" width="18.33203125" style="18" customWidth="1"/>
    <col min="7473" max="7473" width="12.88671875" style="18" customWidth="1"/>
    <col min="7474" max="7475" width="13.21875" style="18" customWidth="1"/>
    <col min="7476" max="7476" width="10.88671875" style="18" customWidth="1"/>
    <col min="7477" max="7477" width="11.109375" style="18" customWidth="1"/>
    <col min="7478" max="7478" width="15.21875" style="18" customWidth="1"/>
    <col min="7479" max="7479" width="9.6640625" style="18"/>
    <col min="7480" max="7480" width="11" style="18" customWidth="1"/>
    <col min="7481" max="7481" width="10.77734375" style="18" customWidth="1"/>
    <col min="7482" max="7482" width="11.44140625" style="18" customWidth="1"/>
    <col min="7483" max="7483" width="4" style="18" customWidth="1"/>
    <col min="7484" max="7674" width="9.6640625" style="18"/>
    <col min="7675" max="7675" width="6.44140625" style="18" customWidth="1"/>
    <col min="7676" max="7676" width="13.88671875" style="18" customWidth="1"/>
    <col min="7677" max="7677" width="14.33203125" style="18" customWidth="1"/>
    <col min="7678" max="7694" width="9.6640625" style="18"/>
    <col min="7695" max="7695" width="12" style="18" customWidth="1"/>
    <col min="7696" max="7696" width="12.77734375" style="18" customWidth="1"/>
    <col min="7697" max="7697" width="11.109375" style="18" customWidth="1"/>
    <col min="7698" max="7698" width="12" style="18" customWidth="1"/>
    <col min="7699" max="7699" width="9.6640625" style="18"/>
    <col min="7700" max="7700" width="15.33203125" style="18" customWidth="1"/>
    <col min="7701" max="7701" width="15.21875" style="18" customWidth="1"/>
    <col min="7702" max="7702" width="21.44140625" style="18" customWidth="1"/>
    <col min="7703" max="7718" width="9.6640625" style="18"/>
    <col min="7719" max="7720" width="13.44140625" style="18" customWidth="1"/>
    <col min="7721" max="7721" width="9.6640625" style="18"/>
    <col min="7722" max="7722" width="13.88671875" style="18" customWidth="1"/>
    <col min="7723" max="7723" width="10.6640625" style="18" customWidth="1"/>
    <col min="7724" max="7724" width="17.33203125" style="18" customWidth="1"/>
    <col min="7725" max="7726" width="12.6640625" style="18" customWidth="1"/>
    <col min="7727" max="7727" width="11.21875" style="18" customWidth="1"/>
    <col min="7728" max="7728" width="18.33203125" style="18" customWidth="1"/>
    <col min="7729" max="7729" width="12.88671875" style="18" customWidth="1"/>
    <col min="7730" max="7731" width="13.21875" style="18" customWidth="1"/>
    <col min="7732" max="7732" width="10.88671875" style="18" customWidth="1"/>
    <col min="7733" max="7733" width="11.109375" style="18" customWidth="1"/>
    <col min="7734" max="7734" width="15.21875" style="18" customWidth="1"/>
    <col min="7735" max="7735" width="9.6640625" style="18"/>
    <col min="7736" max="7736" width="11" style="18" customWidth="1"/>
    <col min="7737" max="7737" width="10.77734375" style="18" customWidth="1"/>
    <col min="7738" max="7738" width="11.44140625" style="18" customWidth="1"/>
    <col min="7739" max="7739" width="4" style="18" customWidth="1"/>
    <col min="7740" max="7930" width="9.6640625" style="18"/>
    <col min="7931" max="7931" width="6.44140625" style="18" customWidth="1"/>
    <col min="7932" max="7932" width="13.88671875" style="18" customWidth="1"/>
    <col min="7933" max="7933" width="14.33203125" style="18" customWidth="1"/>
    <col min="7934" max="7950" width="9.6640625" style="18"/>
    <col min="7951" max="7951" width="12" style="18" customWidth="1"/>
    <col min="7952" max="7952" width="12.77734375" style="18" customWidth="1"/>
    <col min="7953" max="7953" width="11.109375" style="18" customWidth="1"/>
    <col min="7954" max="7954" width="12" style="18" customWidth="1"/>
    <col min="7955" max="7955" width="9.6640625" style="18"/>
    <col min="7956" max="7956" width="15.33203125" style="18" customWidth="1"/>
    <col min="7957" max="7957" width="15.21875" style="18" customWidth="1"/>
    <col min="7958" max="7958" width="21.44140625" style="18" customWidth="1"/>
    <col min="7959" max="7974" width="9.6640625" style="18"/>
    <col min="7975" max="7976" width="13.44140625" style="18" customWidth="1"/>
    <col min="7977" max="7977" width="9.6640625" style="18"/>
    <col min="7978" max="7978" width="13.88671875" style="18" customWidth="1"/>
    <col min="7979" max="7979" width="10.6640625" style="18" customWidth="1"/>
    <col min="7980" max="7980" width="17.33203125" style="18" customWidth="1"/>
    <col min="7981" max="7982" width="12.6640625" style="18" customWidth="1"/>
    <col min="7983" max="7983" width="11.21875" style="18" customWidth="1"/>
    <col min="7984" max="7984" width="18.33203125" style="18" customWidth="1"/>
    <col min="7985" max="7985" width="12.88671875" style="18" customWidth="1"/>
    <col min="7986" max="7987" width="13.21875" style="18" customWidth="1"/>
    <col min="7988" max="7988" width="10.88671875" style="18" customWidth="1"/>
    <col min="7989" max="7989" width="11.109375" style="18" customWidth="1"/>
    <col min="7990" max="7990" width="15.21875" style="18" customWidth="1"/>
    <col min="7991" max="7991" width="9.6640625" style="18"/>
    <col min="7992" max="7992" width="11" style="18" customWidth="1"/>
    <col min="7993" max="7993" width="10.77734375" style="18" customWidth="1"/>
    <col min="7994" max="7994" width="11.44140625" style="18" customWidth="1"/>
    <col min="7995" max="7995" width="4" style="18" customWidth="1"/>
    <col min="7996" max="8186" width="9.6640625" style="18"/>
    <col min="8187" max="8187" width="6.44140625" style="18" customWidth="1"/>
    <col min="8188" max="8188" width="13.88671875" style="18" customWidth="1"/>
    <col min="8189" max="8189" width="14.33203125" style="18" customWidth="1"/>
    <col min="8190" max="8206" width="9.6640625" style="18"/>
    <col min="8207" max="8207" width="12" style="18" customWidth="1"/>
    <col min="8208" max="8208" width="12.77734375" style="18" customWidth="1"/>
    <col min="8209" max="8209" width="11.109375" style="18" customWidth="1"/>
    <col min="8210" max="8210" width="12" style="18" customWidth="1"/>
    <col min="8211" max="8211" width="9.6640625" style="18"/>
    <col min="8212" max="8212" width="15.33203125" style="18" customWidth="1"/>
    <col min="8213" max="8213" width="15.21875" style="18" customWidth="1"/>
    <col min="8214" max="8214" width="21.44140625" style="18" customWidth="1"/>
    <col min="8215" max="8230" width="9.6640625" style="18"/>
    <col min="8231" max="8232" width="13.44140625" style="18" customWidth="1"/>
    <col min="8233" max="8233" width="9.6640625" style="18"/>
    <col min="8234" max="8234" width="13.88671875" style="18" customWidth="1"/>
    <col min="8235" max="8235" width="10.6640625" style="18" customWidth="1"/>
    <col min="8236" max="8236" width="17.33203125" style="18" customWidth="1"/>
    <col min="8237" max="8238" width="12.6640625" style="18" customWidth="1"/>
    <col min="8239" max="8239" width="11.21875" style="18" customWidth="1"/>
    <col min="8240" max="8240" width="18.33203125" style="18" customWidth="1"/>
    <col min="8241" max="8241" width="12.88671875" style="18" customWidth="1"/>
    <col min="8242" max="8243" width="13.21875" style="18" customWidth="1"/>
    <col min="8244" max="8244" width="10.88671875" style="18" customWidth="1"/>
    <col min="8245" max="8245" width="11.109375" style="18" customWidth="1"/>
    <col min="8246" max="8246" width="15.21875" style="18" customWidth="1"/>
    <col min="8247" max="8247" width="9.6640625" style="18"/>
    <col min="8248" max="8248" width="11" style="18" customWidth="1"/>
    <col min="8249" max="8249" width="10.77734375" style="18" customWidth="1"/>
    <col min="8250" max="8250" width="11.44140625" style="18" customWidth="1"/>
    <col min="8251" max="8251" width="4" style="18" customWidth="1"/>
    <col min="8252" max="8442" width="9.6640625" style="18"/>
    <col min="8443" max="8443" width="6.44140625" style="18" customWidth="1"/>
    <col min="8444" max="8444" width="13.88671875" style="18" customWidth="1"/>
    <col min="8445" max="8445" width="14.33203125" style="18" customWidth="1"/>
    <col min="8446" max="8462" width="9.6640625" style="18"/>
    <col min="8463" max="8463" width="12" style="18" customWidth="1"/>
    <col min="8464" max="8464" width="12.77734375" style="18" customWidth="1"/>
    <col min="8465" max="8465" width="11.109375" style="18" customWidth="1"/>
    <col min="8466" max="8466" width="12" style="18" customWidth="1"/>
    <col min="8467" max="8467" width="9.6640625" style="18"/>
    <col min="8468" max="8468" width="15.33203125" style="18" customWidth="1"/>
    <col min="8469" max="8469" width="15.21875" style="18" customWidth="1"/>
    <col min="8470" max="8470" width="21.44140625" style="18" customWidth="1"/>
    <col min="8471" max="8486" width="9.6640625" style="18"/>
    <col min="8487" max="8488" width="13.44140625" style="18" customWidth="1"/>
    <col min="8489" max="8489" width="9.6640625" style="18"/>
    <col min="8490" max="8490" width="13.88671875" style="18" customWidth="1"/>
    <col min="8491" max="8491" width="10.6640625" style="18" customWidth="1"/>
    <col min="8492" max="8492" width="17.33203125" style="18" customWidth="1"/>
    <col min="8493" max="8494" width="12.6640625" style="18" customWidth="1"/>
    <col min="8495" max="8495" width="11.21875" style="18" customWidth="1"/>
    <col min="8496" max="8496" width="18.33203125" style="18" customWidth="1"/>
    <col min="8497" max="8497" width="12.88671875" style="18" customWidth="1"/>
    <col min="8498" max="8499" width="13.21875" style="18" customWidth="1"/>
    <col min="8500" max="8500" width="10.88671875" style="18" customWidth="1"/>
    <col min="8501" max="8501" width="11.109375" style="18" customWidth="1"/>
    <col min="8502" max="8502" width="15.21875" style="18" customWidth="1"/>
    <col min="8503" max="8503" width="9.6640625" style="18"/>
    <col min="8504" max="8504" width="11" style="18" customWidth="1"/>
    <col min="8505" max="8505" width="10.77734375" style="18" customWidth="1"/>
    <col min="8506" max="8506" width="11.44140625" style="18" customWidth="1"/>
    <col min="8507" max="8507" width="4" style="18" customWidth="1"/>
    <col min="8508" max="8698" width="9.6640625" style="18"/>
    <col min="8699" max="8699" width="6.44140625" style="18" customWidth="1"/>
    <col min="8700" max="8700" width="13.88671875" style="18" customWidth="1"/>
    <col min="8701" max="8701" width="14.33203125" style="18" customWidth="1"/>
    <col min="8702" max="8718" width="9.6640625" style="18"/>
    <col min="8719" max="8719" width="12" style="18" customWidth="1"/>
    <col min="8720" max="8720" width="12.77734375" style="18" customWidth="1"/>
    <col min="8721" max="8721" width="11.109375" style="18" customWidth="1"/>
    <col min="8722" max="8722" width="12" style="18" customWidth="1"/>
    <col min="8723" max="8723" width="9.6640625" style="18"/>
    <col min="8724" max="8724" width="15.33203125" style="18" customWidth="1"/>
    <col min="8725" max="8725" width="15.21875" style="18" customWidth="1"/>
    <col min="8726" max="8726" width="21.44140625" style="18" customWidth="1"/>
    <col min="8727" max="8742" width="9.6640625" style="18"/>
    <col min="8743" max="8744" width="13.44140625" style="18" customWidth="1"/>
    <col min="8745" max="8745" width="9.6640625" style="18"/>
    <col min="8746" max="8746" width="13.88671875" style="18" customWidth="1"/>
    <col min="8747" max="8747" width="10.6640625" style="18" customWidth="1"/>
    <col min="8748" max="8748" width="17.33203125" style="18" customWidth="1"/>
    <col min="8749" max="8750" width="12.6640625" style="18" customWidth="1"/>
    <col min="8751" max="8751" width="11.21875" style="18" customWidth="1"/>
    <col min="8752" max="8752" width="18.33203125" style="18" customWidth="1"/>
    <col min="8753" max="8753" width="12.88671875" style="18" customWidth="1"/>
    <col min="8754" max="8755" width="13.21875" style="18" customWidth="1"/>
    <col min="8756" max="8756" width="10.88671875" style="18" customWidth="1"/>
    <col min="8757" max="8757" width="11.109375" style="18" customWidth="1"/>
    <col min="8758" max="8758" width="15.21875" style="18" customWidth="1"/>
    <col min="8759" max="8759" width="9.6640625" style="18"/>
    <col min="8760" max="8760" width="11" style="18" customWidth="1"/>
    <col min="8761" max="8761" width="10.77734375" style="18" customWidth="1"/>
    <col min="8762" max="8762" width="11.44140625" style="18" customWidth="1"/>
    <col min="8763" max="8763" width="4" style="18" customWidth="1"/>
    <col min="8764" max="8954" width="9.6640625" style="18"/>
    <col min="8955" max="8955" width="6.44140625" style="18" customWidth="1"/>
    <col min="8956" max="8956" width="13.88671875" style="18" customWidth="1"/>
    <col min="8957" max="8957" width="14.33203125" style="18" customWidth="1"/>
    <col min="8958" max="8974" width="9.6640625" style="18"/>
    <col min="8975" max="8975" width="12" style="18" customWidth="1"/>
    <col min="8976" max="8976" width="12.77734375" style="18" customWidth="1"/>
    <col min="8977" max="8977" width="11.109375" style="18" customWidth="1"/>
    <col min="8978" max="8978" width="12" style="18" customWidth="1"/>
    <col min="8979" max="8979" width="9.6640625" style="18"/>
    <col min="8980" max="8980" width="15.33203125" style="18" customWidth="1"/>
    <col min="8981" max="8981" width="15.21875" style="18" customWidth="1"/>
    <col min="8982" max="8982" width="21.44140625" style="18" customWidth="1"/>
    <col min="8983" max="8998" width="9.6640625" style="18"/>
    <col min="8999" max="9000" width="13.44140625" style="18" customWidth="1"/>
    <col min="9001" max="9001" width="9.6640625" style="18"/>
    <col min="9002" max="9002" width="13.88671875" style="18" customWidth="1"/>
    <col min="9003" max="9003" width="10.6640625" style="18" customWidth="1"/>
    <col min="9004" max="9004" width="17.33203125" style="18" customWidth="1"/>
    <col min="9005" max="9006" width="12.6640625" style="18" customWidth="1"/>
    <col min="9007" max="9007" width="11.21875" style="18" customWidth="1"/>
    <col min="9008" max="9008" width="18.33203125" style="18" customWidth="1"/>
    <col min="9009" max="9009" width="12.88671875" style="18" customWidth="1"/>
    <col min="9010" max="9011" width="13.21875" style="18" customWidth="1"/>
    <col min="9012" max="9012" width="10.88671875" style="18" customWidth="1"/>
    <col min="9013" max="9013" width="11.109375" style="18" customWidth="1"/>
    <col min="9014" max="9014" width="15.21875" style="18" customWidth="1"/>
    <col min="9015" max="9015" width="9.6640625" style="18"/>
    <col min="9016" max="9016" width="11" style="18" customWidth="1"/>
    <col min="9017" max="9017" width="10.77734375" style="18" customWidth="1"/>
    <col min="9018" max="9018" width="11.44140625" style="18" customWidth="1"/>
    <col min="9019" max="9019" width="4" style="18" customWidth="1"/>
    <col min="9020" max="9210" width="9.6640625" style="18"/>
    <col min="9211" max="9211" width="6.44140625" style="18" customWidth="1"/>
    <col min="9212" max="9212" width="13.88671875" style="18" customWidth="1"/>
    <col min="9213" max="9213" width="14.33203125" style="18" customWidth="1"/>
    <col min="9214" max="9230" width="9.6640625" style="18"/>
    <col min="9231" max="9231" width="12" style="18" customWidth="1"/>
    <col min="9232" max="9232" width="12.77734375" style="18" customWidth="1"/>
    <col min="9233" max="9233" width="11.109375" style="18" customWidth="1"/>
    <col min="9234" max="9234" width="12" style="18" customWidth="1"/>
    <col min="9235" max="9235" width="9.6640625" style="18"/>
    <col min="9236" max="9236" width="15.33203125" style="18" customWidth="1"/>
    <col min="9237" max="9237" width="15.21875" style="18" customWidth="1"/>
    <col min="9238" max="9238" width="21.44140625" style="18" customWidth="1"/>
    <col min="9239" max="9254" width="9.6640625" style="18"/>
    <col min="9255" max="9256" width="13.44140625" style="18" customWidth="1"/>
    <col min="9257" max="9257" width="9.6640625" style="18"/>
    <col min="9258" max="9258" width="13.88671875" style="18" customWidth="1"/>
    <col min="9259" max="9259" width="10.6640625" style="18" customWidth="1"/>
    <col min="9260" max="9260" width="17.33203125" style="18" customWidth="1"/>
    <col min="9261" max="9262" width="12.6640625" style="18" customWidth="1"/>
    <col min="9263" max="9263" width="11.21875" style="18" customWidth="1"/>
    <col min="9264" max="9264" width="18.33203125" style="18" customWidth="1"/>
    <col min="9265" max="9265" width="12.88671875" style="18" customWidth="1"/>
    <col min="9266" max="9267" width="13.21875" style="18" customWidth="1"/>
    <col min="9268" max="9268" width="10.88671875" style="18" customWidth="1"/>
    <col min="9269" max="9269" width="11.109375" style="18" customWidth="1"/>
    <col min="9270" max="9270" width="15.21875" style="18" customWidth="1"/>
    <col min="9271" max="9271" width="9.6640625" style="18"/>
    <col min="9272" max="9272" width="11" style="18" customWidth="1"/>
    <col min="9273" max="9273" width="10.77734375" style="18" customWidth="1"/>
    <col min="9274" max="9274" width="11.44140625" style="18" customWidth="1"/>
    <col min="9275" max="9275" width="4" style="18" customWidth="1"/>
    <col min="9276" max="9466" width="9.6640625" style="18"/>
    <col min="9467" max="9467" width="6.44140625" style="18" customWidth="1"/>
    <col min="9468" max="9468" width="13.88671875" style="18" customWidth="1"/>
    <col min="9469" max="9469" width="14.33203125" style="18" customWidth="1"/>
    <col min="9470" max="9486" width="9.6640625" style="18"/>
    <col min="9487" max="9487" width="12" style="18" customWidth="1"/>
    <col min="9488" max="9488" width="12.77734375" style="18" customWidth="1"/>
    <col min="9489" max="9489" width="11.109375" style="18" customWidth="1"/>
    <col min="9490" max="9490" width="12" style="18" customWidth="1"/>
    <col min="9491" max="9491" width="9.6640625" style="18"/>
    <col min="9492" max="9492" width="15.33203125" style="18" customWidth="1"/>
    <col min="9493" max="9493" width="15.21875" style="18" customWidth="1"/>
    <col min="9494" max="9494" width="21.44140625" style="18" customWidth="1"/>
    <col min="9495" max="9510" width="9.6640625" style="18"/>
    <col min="9511" max="9512" width="13.44140625" style="18" customWidth="1"/>
    <col min="9513" max="9513" width="9.6640625" style="18"/>
    <col min="9514" max="9514" width="13.88671875" style="18" customWidth="1"/>
    <col min="9515" max="9515" width="10.6640625" style="18" customWidth="1"/>
    <col min="9516" max="9516" width="17.33203125" style="18" customWidth="1"/>
    <col min="9517" max="9518" width="12.6640625" style="18" customWidth="1"/>
    <col min="9519" max="9519" width="11.21875" style="18" customWidth="1"/>
    <col min="9520" max="9520" width="18.33203125" style="18" customWidth="1"/>
    <col min="9521" max="9521" width="12.88671875" style="18" customWidth="1"/>
    <col min="9522" max="9523" width="13.21875" style="18" customWidth="1"/>
    <col min="9524" max="9524" width="10.88671875" style="18" customWidth="1"/>
    <col min="9525" max="9525" width="11.109375" style="18" customWidth="1"/>
    <col min="9526" max="9526" width="15.21875" style="18" customWidth="1"/>
    <col min="9527" max="9527" width="9.6640625" style="18"/>
    <col min="9528" max="9528" width="11" style="18" customWidth="1"/>
    <col min="9529" max="9529" width="10.77734375" style="18" customWidth="1"/>
    <col min="9530" max="9530" width="11.44140625" style="18" customWidth="1"/>
    <col min="9531" max="9531" width="4" style="18" customWidth="1"/>
    <col min="9532" max="9722" width="9.6640625" style="18"/>
    <col min="9723" max="9723" width="6.44140625" style="18" customWidth="1"/>
    <col min="9724" max="9724" width="13.88671875" style="18" customWidth="1"/>
    <col min="9725" max="9725" width="14.33203125" style="18" customWidth="1"/>
    <col min="9726" max="9742" width="9.6640625" style="18"/>
    <col min="9743" max="9743" width="12" style="18" customWidth="1"/>
    <col min="9744" max="9744" width="12.77734375" style="18" customWidth="1"/>
    <col min="9745" max="9745" width="11.109375" style="18" customWidth="1"/>
    <col min="9746" max="9746" width="12" style="18" customWidth="1"/>
    <col min="9747" max="9747" width="9.6640625" style="18"/>
    <col min="9748" max="9748" width="15.33203125" style="18" customWidth="1"/>
    <col min="9749" max="9749" width="15.21875" style="18" customWidth="1"/>
    <col min="9750" max="9750" width="21.44140625" style="18" customWidth="1"/>
    <col min="9751" max="9766" width="9.6640625" style="18"/>
    <col min="9767" max="9768" width="13.44140625" style="18" customWidth="1"/>
    <col min="9769" max="9769" width="9.6640625" style="18"/>
    <col min="9770" max="9770" width="13.88671875" style="18" customWidth="1"/>
    <col min="9771" max="9771" width="10.6640625" style="18" customWidth="1"/>
    <col min="9772" max="9772" width="17.33203125" style="18" customWidth="1"/>
    <col min="9773" max="9774" width="12.6640625" style="18" customWidth="1"/>
    <col min="9775" max="9775" width="11.21875" style="18" customWidth="1"/>
    <col min="9776" max="9776" width="18.33203125" style="18" customWidth="1"/>
    <col min="9777" max="9777" width="12.88671875" style="18" customWidth="1"/>
    <col min="9778" max="9779" width="13.21875" style="18" customWidth="1"/>
    <col min="9780" max="9780" width="10.88671875" style="18" customWidth="1"/>
    <col min="9781" max="9781" width="11.109375" style="18" customWidth="1"/>
    <col min="9782" max="9782" width="15.21875" style="18" customWidth="1"/>
    <col min="9783" max="9783" width="9.6640625" style="18"/>
    <col min="9784" max="9784" width="11" style="18" customWidth="1"/>
    <col min="9785" max="9785" width="10.77734375" style="18" customWidth="1"/>
    <col min="9786" max="9786" width="11.44140625" style="18" customWidth="1"/>
    <col min="9787" max="9787" width="4" style="18" customWidth="1"/>
    <col min="9788" max="9978" width="9.6640625" style="18"/>
    <col min="9979" max="9979" width="6.44140625" style="18" customWidth="1"/>
    <col min="9980" max="9980" width="13.88671875" style="18" customWidth="1"/>
    <col min="9981" max="9981" width="14.33203125" style="18" customWidth="1"/>
    <col min="9982" max="9998" width="9.6640625" style="18"/>
    <col min="9999" max="9999" width="12" style="18" customWidth="1"/>
    <col min="10000" max="10000" width="12.77734375" style="18" customWidth="1"/>
    <col min="10001" max="10001" width="11.109375" style="18" customWidth="1"/>
    <col min="10002" max="10002" width="12" style="18" customWidth="1"/>
    <col min="10003" max="10003" width="9.6640625" style="18"/>
    <col min="10004" max="10004" width="15.33203125" style="18" customWidth="1"/>
    <col min="10005" max="10005" width="15.21875" style="18" customWidth="1"/>
    <col min="10006" max="10006" width="21.44140625" style="18" customWidth="1"/>
    <col min="10007" max="10022" width="9.6640625" style="18"/>
    <col min="10023" max="10024" width="13.44140625" style="18" customWidth="1"/>
    <col min="10025" max="10025" width="9.6640625" style="18"/>
    <col min="10026" max="10026" width="13.88671875" style="18" customWidth="1"/>
    <col min="10027" max="10027" width="10.6640625" style="18" customWidth="1"/>
    <col min="10028" max="10028" width="17.33203125" style="18" customWidth="1"/>
    <col min="10029" max="10030" width="12.6640625" style="18" customWidth="1"/>
    <col min="10031" max="10031" width="11.21875" style="18" customWidth="1"/>
    <col min="10032" max="10032" width="18.33203125" style="18" customWidth="1"/>
    <col min="10033" max="10033" width="12.88671875" style="18" customWidth="1"/>
    <col min="10034" max="10035" width="13.21875" style="18" customWidth="1"/>
    <col min="10036" max="10036" width="10.88671875" style="18" customWidth="1"/>
    <col min="10037" max="10037" width="11.109375" style="18" customWidth="1"/>
    <col min="10038" max="10038" width="15.21875" style="18" customWidth="1"/>
    <col min="10039" max="10039" width="9.6640625" style="18"/>
    <col min="10040" max="10040" width="11" style="18" customWidth="1"/>
    <col min="10041" max="10041" width="10.77734375" style="18" customWidth="1"/>
    <col min="10042" max="10042" width="11.44140625" style="18" customWidth="1"/>
    <col min="10043" max="10043" width="4" style="18" customWidth="1"/>
    <col min="10044" max="10234" width="9.6640625" style="18"/>
    <col min="10235" max="10235" width="6.44140625" style="18" customWidth="1"/>
    <col min="10236" max="10236" width="13.88671875" style="18" customWidth="1"/>
    <col min="10237" max="10237" width="14.33203125" style="18" customWidth="1"/>
    <col min="10238" max="10254" width="9.6640625" style="18"/>
    <col min="10255" max="10255" width="12" style="18" customWidth="1"/>
    <col min="10256" max="10256" width="12.77734375" style="18" customWidth="1"/>
    <col min="10257" max="10257" width="11.109375" style="18" customWidth="1"/>
    <col min="10258" max="10258" width="12" style="18" customWidth="1"/>
    <col min="10259" max="10259" width="9.6640625" style="18"/>
    <col min="10260" max="10260" width="15.33203125" style="18" customWidth="1"/>
    <col min="10261" max="10261" width="15.21875" style="18" customWidth="1"/>
    <col min="10262" max="10262" width="21.44140625" style="18" customWidth="1"/>
    <col min="10263" max="10278" width="9.6640625" style="18"/>
    <col min="10279" max="10280" width="13.44140625" style="18" customWidth="1"/>
    <col min="10281" max="10281" width="9.6640625" style="18"/>
    <col min="10282" max="10282" width="13.88671875" style="18" customWidth="1"/>
    <col min="10283" max="10283" width="10.6640625" style="18" customWidth="1"/>
    <col min="10284" max="10284" width="17.33203125" style="18" customWidth="1"/>
    <col min="10285" max="10286" width="12.6640625" style="18" customWidth="1"/>
    <col min="10287" max="10287" width="11.21875" style="18" customWidth="1"/>
    <col min="10288" max="10288" width="18.33203125" style="18" customWidth="1"/>
    <col min="10289" max="10289" width="12.88671875" style="18" customWidth="1"/>
    <col min="10290" max="10291" width="13.21875" style="18" customWidth="1"/>
    <col min="10292" max="10292" width="10.88671875" style="18" customWidth="1"/>
    <col min="10293" max="10293" width="11.109375" style="18" customWidth="1"/>
    <col min="10294" max="10294" width="15.21875" style="18" customWidth="1"/>
    <col min="10295" max="10295" width="9.6640625" style="18"/>
    <col min="10296" max="10296" width="11" style="18" customWidth="1"/>
    <col min="10297" max="10297" width="10.77734375" style="18" customWidth="1"/>
    <col min="10298" max="10298" width="11.44140625" style="18" customWidth="1"/>
    <col min="10299" max="10299" width="4" style="18" customWidth="1"/>
    <col min="10300" max="10490" width="9.6640625" style="18"/>
    <col min="10491" max="10491" width="6.44140625" style="18" customWidth="1"/>
    <col min="10492" max="10492" width="13.88671875" style="18" customWidth="1"/>
    <col min="10493" max="10493" width="14.33203125" style="18" customWidth="1"/>
    <col min="10494" max="10510" width="9.6640625" style="18"/>
    <col min="10511" max="10511" width="12" style="18" customWidth="1"/>
    <col min="10512" max="10512" width="12.77734375" style="18" customWidth="1"/>
    <col min="10513" max="10513" width="11.109375" style="18" customWidth="1"/>
    <col min="10514" max="10514" width="12" style="18" customWidth="1"/>
    <col min="10515" max="10515" width="9.6640625" style="18"/>
    <col min="10516" max="10516" width="15.33203125" style="18" customWidth="1"/>
    <col min="10517" max="10517" width="15.21875" style="18" customWidth="1"/>
    <col min="10518" max="10518" width="21.44140625" style="18" customWidth="1"/>
    <col min="10519" max="10534" width="9.6640625" style="18"/>
    <col min="10535" max="10536" width="13.44140625" style="18" customWidth="1"/>
    <col min="10537" max="10537" width="9.6640625" style="18"/>
    <col min="10538" max="10538" width="13.88671875" style="18" customWidth="1"/>
    <col min="10539" max="10539" width="10.6640625" style="18" customWidth="1"/>
    <col min="10540" max="10540" width="17.33203125" style="18" customWidth="1"/>
    <col min="10541" max="10542" width="12.6640625" style="18" customWidth="1"/>
    <col min="10543" max="10543" width="11.21875" style="18" customWidth="1"/>
    <col min="10544" max="10544" width="18.33203125" style="18" customWidth="1"/>
    <col min="10545" max="10545" width="12.88671875" style="18" customWidth="1"/>
    <col min="10546" max="10547" width="13.21875" style="18" customWidth="1"/>
    <col min="10548" max="10548" width="10.88671875" style="18" customWidth="1"/>
    <col min="10549" max="10549" width="11.109375" style="18" customWidth="1"/>
    <col min="10550" max="10550" width="15.21875" style="18" customWidth="1"/>
    <col min="10551" max="10551" width="9.6640625" style="18"/>
    <col min="10552" max="10552" width="11" style="18" customWidth="1"/>
    <col min="10553" max="10553" width="10.77734375" style="18" customWidth="1"/>
    <col min="10554" max="10554" width="11.44140625" style="18" customWidth="1"/>
    <col min="10555" max="10555" width="4" style="18" customWidth="1"/>
    <col min="10556" max="10746" width="9.6640625" style="18"/>
    <col min="10747" max="10747" width="6.44140625" style="18" customWidth="1"/>
    <col min="10748" max="10748" width="13.88671875" style="18" customWidth="1"/>
    <col min="10749" max="10749" width="14.33203125" style="18" customWidth="1"/>
    <col min="10750" max="10766" width="9.6640625" style="18"/>
    <col min="10767" max="10767" width="12" style="18" customWidth="1"/>
    <col min="10768" max="10768" width="12.77734375" style="18" customWidth="1"/>
    <col min="10769" max="10769" width="11.109375" style="18" customWidth="1"/>
    <col min="10770" max="10770" width="12" style="18" customWidth="1"/>
    <col min="10771" max="10771" width="9.6640625" style="18"/>
    <col min="10772" max="10772" width="15.33203125" style="18" customWidth="1"/>
    <col min="10773" max="10773" width="15.21875" style="18" customWidth="1"/>
    <col min="10774" max="10774" width="21.44140625" style="18" customWidth="1"/>
    <col min="10775" max="10790" width="9.6640625" style="18"/>
    <col min="10791" max="10792" width="13.44140625" style="18" customWidth="1"/>
    <col min="10793" max="10793" width="9.6640625" style="18"/>
    <col min="10794" max="10794" width="13.88671875" style="18" customWidth="1"/>
    <col min="10795" max="10795" width="10.6640625" style="18" customWidth="1"/>
    <col min="10796" max="10796" width="17.33203125" style="18" customWidth="1"/>
    <col min="10797" max="10798" width="12.6640625" style="18" customWidth="1"/>
    <col min="10799" max="10799" width="11.21875" style="18" customWidth="1"/>
    <col min="10800" max="10800" width="18.33203125" style="18" customWidth="1"/>
    <col min="10801" max="10801" width="12.88671875" style="18" customWidth="1"/>
    <col min="10802" max="10803" width="13.21875" style="18" customWidth="1"/>
    <col min="10804" max="10804" width="10.88671875" style="18" customWidth="1"/>
    <col min="10805" max="10805" width="11.109375" style="18" customWidth="1"/>
    <col min="10806" max="10806" width="15.21875" style="18" customWidth="1"/>
    <col min="10807" max="10807" width="9.6640625" style="18"/>
    <col min="10808" max="10808" width="11" style="18" customWidth="1"/>
    <col min="10809" max="10809" width="10.77734375" style="18" customWidth="1"/>
    <col min="10810" max="10810" width="11.44140625" style="18" customWidth="1"/>
    <col min="10811" max="10811" width="4" style="18" customWidth="1"/>
    <col min="10812" max="11002" width="9.6640625" style="18"/>
    <col min="11003" max="11003" width="6.44140625" style="18" customWidth="1"/>
    <col min="11004" max="11004" width="13.88671875" style="18" customWidth="1"/>
    <col min="11005" max="11005" width="14.33203125" style="18" customWidth="1"/>
    <col min="11006" max="11022" width="9.6640625" style="18"/>
    <col min="11023" max="11023" width="12" style="18" customWidth="1"/>
    <col min="11024" max="11024" width="12.77734375" style="18" customWidth="1"/>
    <col min="11025" max="11025" width="11.109375" style="18" customWidth="1"/>
    <col min="11026" max="11026" width="12" style="18" customWidth="1"/>
    <col min="11027" max="11027" width="9.6640625" style="18"/>
    <col min="11028" max="11028" width="15.33203125" style="18" customWidth="1"/>
    <col min="11029" max="11029" width="15.21875" style="18" customWidth="1"/>
    <col min="11030" max="11030" width="21.44140625" style="18" customWidth="1"/>
    <col min="11031" max="11046" width="9.6640625" style="18"/>
    <col min="11047" max="11048" width="13.44140625" style="18" customWidth="1"/>
    <col min="11049" max="11049" width="9.6640625" style="18"/>
    <col min="11050" max="11050" width="13.88671875" style="18" customWidth="1"/>
    <col min="11051" max="11051" width="10.6640625" style="18" customWidth="1"/>
    <col min="11052" max="11052" width="17.33203125" style="18" customWidth="1"/>
    <col min="11053" max="11054" width="12.6640625" style="18" customWidth="1"/>
    <col min="11055" max="11055" width="11.21875" style="18" customWidth="1"/>
    <col min="11056" max="11056" width="18.33203125" style="18" customWidth="1"/>
    <col min="11057" max="11057" width="12.88671875" style="18" customWidth="1"/>
    <col min="11058" max="11059" width="13.21875" style="18" customWidth="1"/>
    <col min="11060" max="11060" width="10.88671875" style="18" customWidth="1"/>
    <col min="11061" max="11061" width="11.109375" style="18" customWidth="1"/>
    <col min="11062" max="11062" width="15.21875" style="18" customWidth="1"/>
    <col min="11063" max="11063" width="9.6640625" style="18"/>
    <col min="11064" max="11064" width="11" style="18" customWidth="1"/>
    <col min="11065" max="11065" width="10.77734375" style="18" customWidth="1"/>
    <col min="11066" max="11066" width="11.44140625" style="18" customWidth="1"/>
    <col min="11067" max="11067" width="4" style="18" customWidth="1"/>
    <col min="11068" max="11258" width="9.6640625" style="18"/>
    <col min="11259" max="11259" width="6.44140625" style="18" customWidth="1"/>
    <col min="11260" max="11260" width="13.88671875" style="18" customWidth="1"/>
    <col min="11261" max="11261" width="14.33203125" style="18" customWidth="1"/>
    <col min="11262" max="11278" width="9.6640625" style="18"/>
    <col min="11279" max="11279" width="12" style="18" customWidth="1"/>
    <col min="11280" max="11280" width="12.77734375" style="18" customWidth="1"/>
    <col min="11281" max="11281" width="11.109375" style="18" customWidth="1"/>
    <col min="11282" max="11282" width="12" style="18" customWidth="1"/>
    <col min="11283" max="11283" width="9.6640625" style="18"/>
    <col min="11284" max="11284" width="15.33203125" style="18" customWidth="1"/>
    <col min="11285" max="11285" width="15.21875" style="18" customWidth="1"/>
    <col min="11286" max="11286" width="21.44140625" style="18" customWidth="1"/>
    <col min="11287" max="11302" width="9.6640625" style="18"/>
    <col min="11303" max="11304" width="13.44140625" style="18" customWidth="1"/>
    <col min="11305" max="11305" width="9.6640625" style="18"/>
    <col min="11306" max="11306" width="13.88671875" style="18" customWidth="1"/>
    <col min="11307" max="11307" width="10.6640625" style="18" customWidth="1"/>
    <col min="11308" max="11308" width="17.33203125" style="18" customWidth="1"/>
    <col min="11309" max="11310" width="12.6640625" style="18" customWidth="1"/>
    <col min="11311" max="11311" width="11.21875" style="18" customWidth="1"/>
    <col min="11312" max="11312" width="18.33203125" style="18" customWidth="1"/>
    <col min="11313" max="11313" width="12.88671875" style="18" customWidth="1"/>
    <col min="11314" max="11315" width="13.21875" style="18" customWidth="1"/>
    <col min="11316" max="11316" width="10.88671875" style="18" customWidth="1"/>
    <col min="11317" max="11317" width="11.109375" style="18" customWidth="1"/>
    <col min="11318" max="11318" width="15.21875" style="18" customWidth="1"/>
    <col min="11319" max="11319" width="9.6640625" style="18"/>
    <col min="11320" max="11320" width="11" style="18" customWidth="1"/>
    <col min="11321" max="11321" width="10.77734375" style="18" customWidth="1"/>
    <col min="11322" max="11322" width="11.44140625" style="18" customWidth="1"/>
    <col min="11323" max="11323" width="4" style="18" customWidth="1"/>
    <col min="11324" max="11514" width="9.6640625" style="18"/>
    <col min="11515" max="11515" width="6.44140625" style="18" customWidth="1"/>
    <col min="11516" max="11516" width="13.88671875" style="18" customWidth="1"/>
    <col min="11517" max="11517" width="14.33203125" style="18" customWidth="1"/>
    <col min="11518" max="11534" width="9.6640625" style="18"/>
    <col min="11535" max="11535" width="12" style="18" customWidth="1"/>
    <col min="11536" max="11536" width="12.77734375" style="18" customWidth="1"/>
    <col min="11537" max="11537" width="11.109375" style="18" customWidth="1"/>
    <col min="11538" max="11538" width="12" style="18" customWidth="1"/>
    <col min="11539" max="11539" width="9.6640625" style="18"/>
    <col min="11540" max="11540" width="15.33203125" style="18" customWidth="1"/>
    <col min="11541" max="11541" width="15.21875" style="18" customWidth="1"/>
    <col min="11542" max="11542" width="21.44140625" style="18" customWidth="1"/>
    <col min="11543" max="11558" width="9.6640625" style="18"/>
    <col min="11559" max="11560" width="13.44140625" style="18" customWidth="1"/>
    <col min="11561" max="11561" width="9.6640625" style="18"/>
    <col min="11562" max="11562" width="13.88671875" style="18" customWidth="1"/>
    <col min="11563" max="11563" width="10.6640625" style="18" customWidth="1"/>
    <col min="11564" max="11564" width="17.33203125" style="18" customWidth="1"/>
    <col min="11565" max="11566" width="12.6640625" style="18" customWidth="1"/>
    <col min="11567" max="11567" width="11.21875" style="18" customWidth="1"/>
    <col min="11568" max="11568" width="18.33203125" style="18" customWidth="1"/>
    <col min="11569" max="11569" width="12.88671875" style="18" customWidth="1"/>
    <col min="11570" max="11571" width="13.21875" style="18" customWidth="1"/>
    <col min="11572" max="11572" width="10.88671875" style="18" customWidth="1"/>
    <col min="11573" max="11573" width="11.109375" style="18" customWidth="1"/>
    <col min="11574" max="11574" width="15.21875" style="18" customWidth="1"/>
    <col min="11575" max="11575" width="9.6640625" style="18"/>
    <col min="11576" max="11576" width="11" style="18" customWidth="1"/>
    <col min="11577" max="11577" width="10.77734375" style="18" customWidth="1"/>
    <col min="11578" max="11578" width="11.44140625" style="18" customWidth="1"/>
    <col min="11579" max="11579" width="4" style="18" customWidth="1"/>
    <col min="11580" max="11770" width="9.6640625" style="18"/>
    <col min="11771" max="11771" width="6.44140625" style="18" customWidth="1"/>
    <col min="11772" max="11772" width="13.88671875" style="18" customWidth="1"/>
    <col min="11773" max="11773" width="14.33203125" style="18" customWidth="1"/>
    <col min="11774" max="11790" width="9.6640625" style="18"/>
    <col min="11791" max="11791" width="12" style="18" customWidth="1"/>
    <col min="11792" max="11792" width="12.77734375" style="18" customWidth="1"/>
    <col min="11793" max="11793" width="11.109375" style="18" customWidth="1"/>
    <col min="11794" max="11794" width="12" style="18" customWidth="1"/>
    <col min="11795" max="11795" width="9.6640625" style="18"/>
    <col min="11796" max="11796" width="15.33203125" style="18" customWidth="1"/>
    <col min="11797" max="11797" width="15.21875" style="18" customWidth="1"/>
    <col min="11798" max="11798" width="21.44140625" style="18" customWidth="1"/>
    <col min="11799" max="11814" width="9.6640625" style="18"/>
    <col min="11815" max="11816" width="13.44140625" style="18" customWidth="1"/>
    <col min="11817" max="11817" width="9.6640625" style="18"/>
    <col min="11818" max="11818" width="13.88671875" style="18" customWidth="1"/>
    <col min="11819" max="11819" width="10.6640625" style="18" customWidth="1"/>
    <col min="11820" max="11820" width="17.33203125" style="18" customWidth="1"/>
    <col min="11821" max="11822" width="12.6640625" style="18" customWidth="1"/>
    <col min="11823" max="11823" width="11.21875" style="18" customWidth="1"/>
    <col min="11824" max="11824" width="18.33203125" style="18" customWidth="1"/>
    <col min="11825" max="11825" width="12.88671875" style="18" customWidth="1"/>
    <col min="11826" max="11827" width="13.21875" style="18" customWidth="1"/>
    <col min="11828" max="11828" width="10.88671875" style="18" customWidth="1"/>
    <col min="11829" max="11829" width="11.109375" style="18" customWidth="1"/>
    <col min="11830" max="11830" width="15.21875" style="18" customWidth="1"/>
    <col min="11831" max="11831" width="9.6640625" style="18"/>
    <col min="11832" max="11832" width="11" style="18" customWidth="1"/>
    <col min="11833" max="11833" width="10.77734375" style="18" customWidth="1"/>
    <col min="11834" max="11834" width="11.44140625" style="18" customWidth="1"/>
    <col min="11835" max="11835" width="4" style="18" customWidth="1"/>
    <col min="11836" max="12026" width="9.6640625" style="18"/>
    <col min="12027" max="12027" width="6.44140625" style="18" customWidth="1"/>
    <col min="12028" max="12028" width="13.88671875" style="18" customWidth="1"/>
    <col min="12029" max="12029" width="14.33203125" style="18" customWidth="1"/>
    <col min="12030" max="12046" width="9.6640625" style="18"/>
    <col min="12047" max="12047" width="12" style="18" customWidth="1"/>
    <col min="12048" max="12048" width="12.77734375" style="18" customWidth="1"/>
    <col min="12049" max="12049" width="11.109375" style="18" customWidth="1"/>
    <col min="12050" max="12050" width="12" style="18" customWidth="1"/>
    <col min="12051" max="12051" width="9.6640625" style="18"/>
    <col min="12052" max="12052" width="15.33203125" style="18" customWidth="1"/>
    <col min="12053" max="12053" width="15.21875" style="18" customWidth="1"/>
    <col min="12054" max="12054" width="21.44140625" style="18" customWidth="1"/>
    <col min="12055" max="12070" width="9.6640625" style="18"/>
    <col min="12071" max="12072" width="13.44140625" style="18" customWidth="1"/>
    <col min="12073" max="12073" width="9.6640625" style="18"/>
    <col min="12074" max="12074" width="13.88671875" style="18" customWidth="1"/>
    <col min="12075" max="12075" width="10.6640625" style="18" customWidth="1"/>
    <col min="12076" max="12076" width="17.33203125" style="18" customWidth="1"/>
    <col min="12077" max="12078" width="12.6640625" style="18" customWidth="1"/>
    <col min="12079" max="12079" width="11.21875" style="18" customWidth="1"/>
    <col min="12080" max="12080" width="18.33203125" style="18" customWidth="1"/>
    <col min="12081" max="12081" width="12.88671875" style="18" customWidth="1"/>
    <col min="12082" max="12083" width="13.21875" style="18" customWidth="1"/>
    <col min="12084" max="12084" width="10.88671875" style="18" customWidth="1"/>
    <col min="12085" max="12085" width="11.109375" style="18" customWidth="1"/>
    <col min="12086" max="12086" width="15.21875" style="18" customWidth="1"/>
    <col min="12087" max="12087" width="9.6640625" style="18"/>
    <col min="12088" max="12088" width="11" style="18" customWidth="1"/>
    <col min="12089" max="12089" width="10.77734375" style="18" customWidth="1"/>
    <col min="12090" max="12090" width="11.44140625" style="18" customWidth="1"/>
    <col min="12091" max="12091" width="4" style="18" customWidth="1"/>
    <col min="12092" max="12282" width="9.6640625" style="18"/>
    <col min="12283" max="12283" width="6.44140625" style="18" customWidth="1"/>
    <col min="12284" max="12284" width="13.88671875" style="18" customWidth="1"/>
    <col min="12285" max="12285" width="14.33203125" style="18" customWidth="1"/>
    <col min="12286" max="12302" width="9.6640625" style="18"/>
    <col min="12303" max="12303" width="12" style="18" customWidth="1"/>
    <col min="12304" max="12304" width="12.77734375" style="18" customWidth="1"/>
    <col min="12305" max="12305" width="11.109375" style="18" customWidth="1"/>
    <col min="12306" max="12306" width="12" style="18" customWidth="1"/>
    <col min="12307" max="12307" width="9.6640625" style="18"/>
    <col min="12308" max="12308" width="15.33203125" style="18" customWidth="1"/>
    <col min="12309" max="12309" width="15.21875" style="18" customWidth="1"/>
    <col min="12310" max="12310" width="21.44140625" style="18" customWidth="1"/>
    <col min="12311" max="12326" width="9.6640625" style="18"/>
    <col min="12327" max="12328" width="13.44140625" style="18" customWidth="1"/>
    <col min="12329" max="12329" width="9.6640625" style="18"/>
    <col min="12330" max="12330" width="13.88671875" style="18" customWidth="1"/>
    <col min="12331" max="12331" width="10.6640625" style="18" customWidth="1"/>
    <col min="12332" max="12332" width="17.33203125" style="18" customWidth="1"/>
    <col min="12333" max="12334" width="12.6640625" style="18" customWidth="1"/>
    <col min="12335" max="12335" width="11.21875" style="18" customWidth="1"/>
    <col min="12336" max="12336" width="18.33203125" style="18" customWidth="1"/>
    <col min="12337" max="12337" width="12.88671875" style="18" customWidth="1"/>
    <col min="12338" max="12339" width="13.21875" style="18" customWidth="1"/>
    <col min="12340" max="12340" width="10.88671875" style="18" customWidth="1"/>
    <col min="12341" max="12341" width="11.109375" style="18" customWidth="1"/>
    <col min="12342" max="12342" width="15.21875" style="18" customWidth="1"/>
    <col min="12343" max="12343" width="9.6640625" style="18"/>
    <col min="12344" max="12344" width="11" style="18" customWidth="1"/>
    <col min="12345" max="12345" width="10.77734375" style="18" customWidth="1"/>
    <col min="12346" max="12346" width="11.44140625" style="18" customWidth="1"/>
    <col min="12347" max="12347" width="4" style="18" customWidth="1"/>
    <col min="12348" max="12538" width="9.6640625" style="18"/>
    <col min="12539" max="12539" width="6.44140625" style="18" customWidth="1"/>
    <col min="12540" max="12540" width="13.88671875" style="18" customWidth="1"/>
    <col min="12541" max="12541" width="14.33203125" style="18" customWidth="1"/>
    <col min="12542" max="12558" width="9.6640625" style="18"/>
    <col min="12559" max="12559" width="12" style="18" customWidth="1"/>
    <col min="12560" max="12560" width="12.77734375" style="18" customWidth="1"/>
    <col min="12561" max="12561" width="11.109375" style="18" customWidth="1"/>
    <col min="12562" max="12562" width="12" style="18" customWidth="1"/>
    <col min="12563" max="12563" width="9.6640625" style="18"/>
    <col min="12564" max="12564" width="15.33203125" style="18" customWidth="1"/>
    <col min="12565" max="12565" width="15.21875" style="18" customWidth="1"/>
    <col min="12566" max="12566" width="21.44140625" style="18" customWidth="1"/>
    <col min="12567" max="12582" width="9.6640625" style="18"/>
    <col min="12583" max="12584" width="13.44140625" style="18" customWidth="1"/>
    <col min="12585" max="12585" width="9.6640625" style="18"/>
    <col min="12586" max="12586" width="13.88671875" style="18" customWidth="1"/>
    <col min="12587" max="12587" width="10.6640625" style="18" customWidth="1"/>
    <col min="12588" max="12588" width="17.33203125" style="18" customWidth="1"/>
    <col min="12589" max="12590" width="12.6640625" style="18" customWidth="1"/>
    <col min="12591" max="12591" width="11.21875" style="18" customWidth="1"/>
    <col min="12592" max="12592" width="18.33203125" style="18" customWidth="1"/>
    <col min="12593" max="12593" width="12.88671875" style="18" customWidth="1"/>
    <col min="12594" max="12595" width="13.21875" style="18" customWidth="1"/>
    <col min="12596" max="12596" width="10.88671875" style="18" customWidth="1"/>
    <col min="12597" max="12597" width="11.109375" style="18" customWidth="1"/>
    <col min="12598" max="12598" width="15.21875" style="18" customWidth="1"/>
    <col min="12599" max="12599" width="9.6640625" style="18"/>
    <col min="12600" max="12600" width="11" style="18" customWidth="1"/>
    <col min="12601" max="12601" width="10.77734375" style="18" customWidth="1"/>
    <col min="12602" max="12602" width="11.44140625" style="18" customWidth="1"/>
    <col min="12603" max="12603" width="4" style="18" customWidth="1"/>
    <col min="12604" max="12794" width="9.6640625" style="18"/>
    <col min="12795" max="12795" width="6.44140625" style="18" customWidth="1"/>
    <col min="12796" max="12796" width="13.88671875" style="18" customWidth="1"/>
    <col min="12797" max="12797" width="14.33203125" style="18" customWidth="1"/>
    <col min="12798" max="12814" width="9.6640625" style="18"/>
    <col min="12815" max="12815" width="12" style="18" customWidth="1"/>
    <col min="12816" max="12816" width="12.77734375" style="18" customWidth="1"/>
    <col min="12817" max="12817" width="11.109375" style="18" customWidth="1"/>
    <col min="12818" max="12818" width="12" style="18" customWidth="1"/>
    <col min="12819" max="12819" width="9.6640625" style="18"/>
    <col min="12820" max="12820" width="15.33203125" style="18" customWidth="1"/>
    <col min="12821" max="12821" width="15.21875" style="18" customWidth="1"/>
    <col min="12822" max="12822" width="21.44140625" style="18" customWidth="1"/>
    <col min="12823" max="12838" width="9.6640625" style="18"/>
    <col min="12839" max="12840" width="13.44140625" style="18" customWidth="1"/>
    <col min="12841" max="12841" width="9.6640625" style="18"/>
    <col min="12842" max="12842" width="13.88671875" style="18" customWidth="1"/>
    <col min="12843" max="12843" width="10.6640625" style="18" customWidth="1"/>
    <col min="12844" max="12844" width="17.33203125" style="18" customWidth="1"/>
    <col min="12845" max="12846" width="12.6640625" style="18" customWidth="1"/>
    <col min="12847" max="12847" width="11.21875" style="18" customWidth="1"/>
    <col min="12848" max="12848" width="18.33203125" style="18" customWidth="1"/>
    <col min="12849" max="12849" width="12.88671875" style="18" customWidth="1"/>
    <col min="12850" max="12851" width="13.21875" style="18" customWidth="1"/>
    <col min="12852" max="12852" width="10.88671875" style="18" customWidth="1"/>
    <col min="12853" max="12853" width="11.109375" style="18" customWidth="1"/>
    <col min="12854" max="12854" width="15.21875" style="18" customWidth="1"/>
    <col min="12855" max="12855" width="9.6640625" style="18"/>
    <col min="12856" max="12856" width="11" style="18" customWidth="1"/>
    <col min="12857" max="12857" width="10.77734375" style="18" customWidth="1"/>
    <col min="12858" max="12858" width="11.44140625" style="18" customWidth="1"/>
    <col min="12859" max="12859" width="4" style="18" customWidth="1"/>
    <col min="12860" max="13050" width="9.6640625" style="18"/>
    <col min="13051" max="13051" width="6.44140625" style="18" customWidth="1"/>
    <col min="13052" max="13052" width="13.88671875" style="18" customWidth="1"/>
    <col min="13053" max="13053" width="14.33203125" style="18" customWidth="1"/>
    <col min="13054" max="13070" width="9.6640625" style="18"/>
    <col min="13071" max="13071" width="12" style="18" customWidth="1"/>
    <col min="13072" max="13072" width="12.77734375" style="18" customWidth="1"/>
    <col min="13073" max="13073" width="11.109375" style="18" customWidth="1"/>
    <col min="13074" max="13074" width="12" style="18" customWidth="1"/>
    <col min="13075" max="13075" width="9.6640625" style="18"/>
    <col min="13076" max="13076" width="15.33203125" style="18" customWidth="1"/>
    <col min="13077" max="13077" width="15.21875" style="18" customWidth="1"/>
    <col min="13078" max="13078" width="21.44140625" style="18" customWidth="1"/>
    <col min="13079" max="13094" width="9.6640625" style="18"/>
    <col min="13095" max="13096" width="13.44140625" style="18" customWidth="1"/>
    <col min="13097" max="13097" width="9.6640625" style="18"/>
    <col min="13098" max="13098" width="13.88671875" style="18" customWidth="1"/>
    <col min="13099" max="13099" width="10.6640625" style="18" customWidth="1"/>
    <col min="13100" max="13100" width="17.33203125" style="18" customWidth="1"/>
    <col min="13101" max="13102" width="12.6640625" style="18" customWidth="1"/>
    <col min="13103" max="13103" width="11.21875" style="18" customWidth="1"/>
    <col min="13104" max="13104" width="18.33203125" style="18" customWidth="1"/>
    <col min="13105" max="13105" width="12.88671875" style="18" customWidth="1"/>
    <col min="13106" max="13107" width="13.21875" style="18" customWidth="1"/>
    <col min="13108" max="13108" width="10.88671875" style="18" customWidth="1"/>
    <col min="13109" max="13109" width="11.109375" style="18" customWidth="1"/>
    <col min="13110" max="13110" width="15.21875" style="18" customWidth="1"/>
    <col min="13111" max="13111" width="9.6640625" style="18"/>
    <col min="13112" max="13112" width="11" style="18" customWidth="1"/>
    <col min="13113" max="13113" width="10.77734375" style="18" customWidth="1"/>
    <col min="13114" max="13114" width="11.44140625" style="18" customWidth="1"/>
    <col min="13115" max="13115" width="4" style="18" customWidth="1"/>
    <col min="13116" max="13306" width="9.6640625" style="18"/>
    <col min="13307" max="13307" width="6.44140625" style="18" customWidth="1"/>
    <col min="13308" max="13308" width="13.88671875" style="18" customWidth="1"/>
    <col min="13309" max="13309" width="14.33203125" style="18" customWidth="1"/>
    <col min="13310" max="13326" width="9.6640625" style="18"/>
    <col min="13327" max="13327" width="12" style="18" customWidth="1"/>
    <col min="13328" max="13328" width="12.77734375" style="18" customWidth="1"/>
    <col min="13329" max="13329" width="11.109375" style="18" customWidth="1"/>
    <col min="13330" max="13330" width="12" style="18" customWidth="1"/>
    <col min="13331" max="13331" width="9.6640625" style="18"/>
    <col min="13332" max="13332" width="15.33203125" style="18" customWidth="1"/>
    <col min="13333" max="13333" width="15.21875" style="18" customWidth="1"/>
    <col min="13334" max="13334" width="21.44140625" style="18" customWidth="1"/>
    <col min="13335" max="13350" width="9.6640625" style="18"/>
    <col min="13351" max="13352" width="13.44140625" style="18" customWidth="1"/>
    <col min="13353" max="13353" width="9.6640625" style="18"/>
    <col min="13354" max="13354" width="13.88671875" style="18" customWidth="1"/>
    <col min="13355" max="13355" width="10.6640625" style="18" customWidth="1"/>
    <col min="13356" max="13356" width="17.33203125" style="18" customWidth="1"/>
    <col min="13357" max="13358" width="12.6640625" style="18" customWidth="1"/>
    <col min="13359" max="13359" width="11.21875" style="18" customWidth="1"/>
    <col min="13360" max="13360" width="18.33203125" style="18" customWidth="1"/>
    <col min="13361" max="13361" width="12.88671875" style="18" customWidth="1"/>
    <col min="13362" max="13363" width="13.21875" style="18" customWidth="1"/>
    <col min="13364" max="13364" width="10.88671875" style="18" customWidth="1"/>
    <col min="13365" max="13365" width="11.109375" style="18" customWidth="1"/>
    <col min="13366" max="13366" width="15.21875" style="18" customWidth="1"/>
    <col min="13367" max="13367" width="9.6640625" style="18"/>
    <col min="13368" max="13368" width="11" style="18" customWidth="1"/>
    <col min="13369" max="13369" width="10.77734375" style="18" customWidth="1"/>
    <col min="13370" max="13370" width="11.44140625" style="18" customWidth="1"/>
    <col min="13371" max="13371" width="4" style="18" customWidth="1"/>
    <col min="13372" max="13562" width="9.6640625" style="18"/>
    <col min="13563" max="13563" width="6.44140625" style="18" customWidth="1"/>
    <col min="13564" max="13564" width="13.88671875" style="18" customWidth="1"/>
    <col min="13565" max="13565" width="14.33203125" style="18" customWidth="1"/>
    <col min="13566" max="13582" width="9.6640625" style="18"/>
    <col min="13583" max="13583" width="12" style="18" customWidth="1"/>
    <col min="13584" max="13584" width="12.77734375" style="18" customWidth="1"/>
    <col min="13585" max="13585" width="11.109375" style="18" customWidth="1"/>
    <col min="13586" max="13586" width="12" style="18" customWidth="1"/>
    <col min="13587" max="13587" width="9.6640625" style="18"/>
    <col min="13588" max="13588" width="15.33203125" style="18" customWidth="1"/>
    <col min="13589" max="13589" width="15.21875" style="18" customWidth="1"/>
    <col min="13590" max="13590" width="21.44140625" style="18" customWidth="1"/>
    <col min="13591" max="13606" width="9.6640625" style="18"/>
    <col min="13607" max="13608" width="13.44140625" style="18" customWidth="1"/>
    <col min="13609" max="13609" width="9.6640625" style="18"/>
    <col min="13610" max="13610" width="13.88671875" style="18" customWidth="1"/>
    <col min="13611" max="13611" width="10.6640625" style="18" customWidth="1"/>
    <col min="13612" max="13612" width="17.33203125" style="18" customWidth="1"/>
    <col min="13613" max="13614" width="12.6640625" style="18" customWidth="1"/>
    <col min="13615" max="13615" width="11.21875" style="18" customWidth="1"/>
    <col min="13616" max="13616" width="18.33203125" style="18" customWidth="1"/>
    <col min="13617" max="13617" width="12.88671875" style="18" customWidth="1"/>
    <col min="13618" max="13619" width="13.21875" style="18" customWidth="1"/>
    <col min="13620" max="13620" width="10.88671875" style="18" customWidth="1"/>
    <col min="13621" max="13621" width="11.109375" style="18" customWidth="1"/>
    <col min="13622" max="13622" width="15.21875" style="18" customWidth="1"/>
    <col min="13623" max="13623" width="9.6640625" style="18"/>
    <col min="13624" max="13624" width="11" style="18" customWidth="1"/>
    <col min="13625" max="13625" width="10.77734375" style="18" customWidth="1"/>
    <col min="13626" max="13626" width="11.44140625" style="18" customWidth="1"/>
    <col min="13627" max="13627" width="4" style="18" customWidth="1"/>
    <col min="13628" max="13818" width="9.6640625" style="18"/>
    <col min="13819" max="13819" width="6.44140625" style="18" customWidth="1"/>
    <col min="13820" max="13820" width="13.88671875" style="18" customWidth="1"/>
    <col min="13821" max="13821" width="14.33203125" style="18" customWidth="1"/>
    <col min="13822" max="13838" width="9.6640625" style="18"/>
    <col min="13839" max="13839" width="12" style="18" customWidth="1"/>
    <col min="13840" max="13840" width="12.77734375" style="18" customWidth="1"/>
    <col min="13841" max="13841" width="11.109375" style="18" customWidth="1"/>
    <col min="13842" max="13842" width="12" style="18" customWidth="1"/>
    <col min="13843" max="13843" width="9.6640625" style="18"/>
    <col min="13844" max="13844" width="15.33203125" style="18" customWidth="1"/>
    <col min="13845" max="13845" width="15.21875" style="18" customWidth="1"/>
    <col min="13846" max="13846" width="21.44140625" style="18" customWidth="1"/>
    <col min="13847" max="13862" width="9.6640625" style="18"/>
    <col min="13863" max="13864" width="13.44140625" style="18" customWidth="1"/>
    <col min="13865" max="13865" width="9.6640625" style="18"/>
    <col min="13866" max="13866" width="13.88671875" style="18" customWidth="1"/>
    <col min="13867" max="13867" width="10.6640625" style="18" customWidth="1"/>
    <col min="13868" max="13868" width="17.33203125" style="18" customWidth="1"/>
    <col min="13869" max="13870" width="12.6640625" style="18" customWidth="1"/>
    <col min="13871" max="13871" width="11.21875" style="18" customWidth="1"/>
    <col min="13872" max="13872" width="18.33203125" style="18" customWidth="1"/>
    <col min="13873" max="13873" width="12.88671875" style="18" customWidth="1"/>
    <col min="13874" max="13875" width="13.21875" style="18" customWidth="1"/>
    <col min="13876" max="13876" width="10.88671875" style="18" customWidth="1"/>
    <col min="13877" max="13877" width="11.109375" style="18" customWidth="1"/>
    <col min="13878" max="13878" width="15.21875" style="18" customWidth="1"/>
    <col min="13879" max="13879" width="9.6640625" style="18"/>
    <col min="13880" max="13880" width="11" style="18" customWidth="1"/>
    <col min="13881" max="13881" width="10.77734375" style="18" customWidth="1"/>
    <col min="13882" max="13882" width="11.44140625" style="18" customWidth="1"/>
    <col min="13883" max="13883" width="4" style="18" customWidth="1"/>
    <col min="13884" max="14074" width="9.6640625" style="18"/>
    <col min="14075" max="14075" width="6.44140625" style="18" customWidth="1"/>
    <col min="14076" max="14076" width="13.88671875" style="18" customWidth="1"/>
    <col min="14077" max="14077" width="14.33203125" style="18" customWidth="1"/>
    <col min="14078" max="14094" width="9.6640625" style="18"/>
    <col min="14095" max="14095" width="12" style="18" customWidth="1"/>
    <col min="14096" max="14096" width="12.77734375" style="18" customWidth="1"/>
    <col min="14097" max="14097" width="11.109375" style="18" customWidth="1"/>
    <col min="14098" max="14098" width="12" style="18" customWidth="1"/>
    <col min="14099" max="14099" width="9.6640625" style="18"/>
    <col min="14100" max="14100" width="15.33203125" style="18" customWidth="1"/>
    <col min="14101" max="14101" width="15.21875" style="18" customWidth="1"/>
    <col min="14102" max="14102" width="21.44140625" style="18" customWidth="1"/>
    <col min="14103" max="14118" width="9.6640625" style="18"/>
    <col min="14119" max="14120" width="13.44140625" style="18" customWidth="1"/>
    <col min="14121" max="14121" width="9.6640625" style="18"/>
    <col min="14122" max="14122" width="13.88671875" style="18" customWidth="1"/>
    <col min="14123" max="14123" width="10.6640625" style="18" customWidth="1"/>
    <col min="14124" max="14124" width="17.33203125" style="18" customWidth="1"/>
    <col min="14125" max="14126" width="12.6640625" style="18" customWidth="1"/>
    <col min="14127" max="14127" width="11.21875" style="18" customWidth="1"/>
    <col min="14128" max="14128" width="18.33203125" style="18" customWidth="1"/>
    <col min="14129" max="14129" width="12.88671875" style="18" customWidth="1"/>
    <col min="14130" max="14131" width="13.21875" style="18" customWidth="1"/>
    <col min="14132" max="14132" width="10.88671875" style="18" customWidth="1"/>
    <col min="14133" max="14133" width="11.109375" style="18" customWidth="1"/>
    <col min="14134" max="14134" width="15.21875" style="18" customWidth="1"/>
    <col min="14135" max="14135" width="9.6640625" style="18"/>
    <col min="14136" max="14136" width="11" style="18" customWidth="1"/>
    <col min="14137" max="14137" width="10.77734375" style="18" customWidth="1"/>
    <col min="14138" max="14138" width="11.44140625" style="18" customWidth="1"/>
    <col min="14139" max="14139" width="4" style="18" customWidth="1"/>
    <col min="14140" max="14330" width="9.6640625" style="18"/>
    <col min="14331" max="14331" width="6.44140625" style="18" customWidth="1"/>
    <col min="14332" max="14332" width="13.88671875" style="18" customWidth="1"/>
    <col min="14333" max="14333" width="14.33203125" style="18" customWidth="1"/>
    <col min="14334" max="14350" width="9.6640625" style="18"/>
    <col min="14351" max="14351" width="12" style="18" customWidth="1"/>
    <col min="14352" max="14352" width="12.77734375" style="18" customWidth="1"/>
    <col min="14353" max="14353" width="11.109375" style="18" customWidth="1"/>
    <col min="14354" max="14354" width="12" style="18" customWidth="1"/>
    <col min="14355" max="14355" width="9.6640625" style="18"/>
    <col min="14356" max="14356" width="15.33203125" style="18" customWidth="1"/>
    <col min="14357" max="14357" width="15.21875" style="18" customWidth="1"/>
    <col min="14358" max="14358" width="21.44140625" style="18" customWidth="1"/>
    <col min="14359" max="14374" width="9.6640625" style="18"/>
    <col min="14375" max="14376" width="13.44140625" style="18" customWidth="1"/>
    <col min="14377" max="14377" width="9.6640625" style="18"/>
    <col min="14378" max="14378" width="13.88671875" style="18" customWidth="1"/>
    <col min="14379" max="14379" width="10.6640625" style="18" customWidth="1"/>
    <col min="14380" max="14380" width="17.33203125" style="18" customWidth="1"/>
    <col min="14381" max="14382" width="12.6640625" style="18" customWidth="1"/>
    <col min="14383" max="14383" width="11.21875" style="18" customWidth="1"/>
    <col min="14384" max="14384" width="18.33203125" style="18" customWidth="1"/>
    <col min="14385" max="14385" width="12.88671875" style="18" customWidth="1"/>
    <col min="14386" max="14387" width="13.21875" style="18" customWidth="1"/>
    <col min="14388" max="14388" width="10.88671875" style="18" customWidth="1"/>
    <col min="14389" max="14389" width="11.109375" style="18" customWidth="1"/>
    <col min="14390" max="14390" width="15.21875" style="18" customWidth="1"/>
    <col min="14391" max="14391" width="9.6640625" style="18"/>
    <col min="14392" max="14392" width="11" style="18" customWidth="1"/>
    <col min="14393" max="14393" width="10.77734375" style="18" customWidth="1"/>
    <col min="14394" max="14394" width="11.44140625" style="18" customWidth="1"/>
    <col min="14395" max="14395" width="4" style="18" customWidth="1"/>
    <col min="14396" max="14586" width="9.6640625" style="18"/>
    <col min="14587" max="14587" width="6.44140625" style="18" customWidth="1"/>
    <col min="14588" max="14588" width="13.88671875" style="18" customWidth="1"/>
    <col min="14589" max="14589" width="14.33203125" style="18" customWidth="1"/>
    <col min="14590" max="14606" width="9.6640625" style="18"/>
    <col min="14607" max="14607" width="12" style="18" customWidth="1"/>
    <col min="14608" max="14608" width="12.77734375" style="18" customWidth="1"/>
    <col min="14609" max="14609" width="11.109375" style="18" customWidth="1"/>
    <col min="14610" max="14610" width="12" style="18" customWidth="1"/>
    <col min="14611" max="14611" width="9.6640625" style="18"/>
    <col min="14612" max="14612" width="15.33203125" style="18" customWidth="1"/>
    <col min="14613" max="14613" width="15.21875" style="18" customWidth="1"/>
    <col min="14614" max="14614" width="21.44140625" style="18" customWidth="1"/>
    <col min="14615" max="14630" width="9.6640625" style="18"/>
    <col min="14631" max="14632" width="13.44140625" style="18" customWidth="1"/>
    <col min="14633" max="14633" width="9.6640625" style="18"/>
    <col min="14634" max="14634" width="13.88671875" style="18" customWidth="1"/>
    <col min="14635" max="14635" width="10.6640625" style="18" customWidth="1"/>
    <col min="14636" max="14636" width="17.33203125" style="18" customWidth="1"/>
    <col min="14637" max="14638" width="12.6640625" style="18" customWidth="1"/>
    <col min="14639" max="14639" width="11.21875" style="18" customWidth="1"/>
    <col min="14640" max="14640" width="18.33203125" style="18" customWidth="1"/>
    <col min="14641" max="14641" width="12.88671875" style="18" customWidth="1"/>
    <col min="14642" max="14643" width="13.21875" style="18" customWidth="1"/>
    <col min="14644" max="14644" width="10.88671875" style="18" customWidth="1"/>
    <col min="14645" max="14645" width="11.109375" style="18" customWidth="1"/>
    <col min="14646" max="14646" width="15.21875" style="18" customWidth="1"/>
    <col min="14647" max="14647" width="9.6640625" style="18"/>
    <col min="14648" max="14648" width="11" style="18" customWidth="1"/>
    <col min="14649" max="14649" width="10.77734375" style="18" customWidth="1"/>
    <col min="14650" max="14650" width="11.44140625" style="18" customWidth="1"/>
    <col min="14651" max="14651" width="4" style="18" customWidth="1"/>
    <col min="14652" max="14842" width="9.6640625" style="18"/>
    <col min="14843" max="14843" width="6.44140625" style="18" customWidth="1"/>
    <col min="14844" max="14844" width="13.88671875" style="18" customWidth="1"/>
    <col min="14845" max="14845" width="14.33203125" style="18" customWidth="1"/>
    <col min="14846" max="14862" width="9.6640625" style="18"/>
    <col min="14863" max="14863" width="12" style="18" customWidth="1"/>
    <col min="14864" max="14864" width="12.77734375" style="18" customWidth="1"/>
    <col min="14865" max="14865" width="11.109375" style="18" customWidth="1"/>
    <col min="14866" max="14866" width="12" style="18" customWidth="1"/>
    <col min="14867" max="14867" width="9.6640625" style="18"/>
    <col min="14868" max="14868" width="15.33203125" style="18" customWidth="1"/>
    <col min="14869" max="14869" width="15.21875" style="18" customWidth="1"/>
    <col min="14870" max="14870" width="21.44140625" style="18" customWidth="1"/>
    <col min="14871" max="14886" width="9.6640625" style="18"/>
    <col min="14887" max="14888" width="13.44140625" style="18" customWidth="1"/>
    <col min="14889" max="14889" width="9.6640625" style="18"/>
    <col min="14890" max="14890" width="13.88671875" style="18" customWidth="1"/>
    <col min="14891" max="14891" width="10.6640625" style="18" customWidth="1"/>
    <col min="14892" max="14892" width="17.33203125" style="18" customWidth="1"/>
    <col min="14893" max="14894" width="12.6640625" style="18" customWidth="1"/>
    <col min="14895" max="14895" width="11.21875" style="18" customWidth="1"/>
    <col min="14896" max="14896" width="18.33203125" style="18" customWidth="1"/>
    <col min="14897" max="14897" width="12.88671875" style="18" customWidth="1"/>
    <col min="14898" max="14899" width="13.21875" style="18" customWidth="1"/>
    <col min="14900" max="14900" width="10.88671875" style="18" customWidth="1"/>
    <col min="14901" max="14901" width="11.109375" style="18" customWidth="1"/>
    <col min="14902" max="14902" width="15.21875" style="18" customWidth="1"/>
    <col min="14903" max="14903" width="9.6640625" style="18"/>
    <col min="14904" max="14904" width="11" style="18" customWidth="1"/>
    <col min="14905" max="14905" width="10.77734375" style="18" customWidth="1"/>
    <col min="14906" max="14906" width="11.44140625" style="18" customWidth="1"/>
    <col min="14907" max="14907" width="4" style="18" customWidth="1"/>
    <col min="14908" max="15098" width="9.6640625" style="18"/>
    <col min="15099" max="15099" width="6.44140625" style="18" customWidth="1"/>
    <col min="15100" max="15100" width="13.88671875" style="18" customWidth="1"/>
    <col min="15101" max="15101" width="14.33203125" style="18" customWidth="1"/>
    <col min="15102" max="15118" width="9.6640625" style="18"/>
    <col min="15119" max="15119" width="12" style="18" customWidth="1"/>
    <col min="15120" max="15120" width="12.77734375" style="18" customWidth="1"/>
    <col min="15121" max="15121" width="11.109375" style="18" customWidth="1"/>
    <col min="15122" max="15122" width="12" style="18" customWidth="1"/>
    <col min="15123" max="15123" width="9.6640625" style="18"/>
    <col min="15124" max="15124" width="15.33203125" style="18" customWidth="1"/>
    <col min="15125" max="15125" width="15.21875" style="18" customWidth="1"/>
    <col min="15126" max="15126" width="21.44140625" style="18" customWidth="1"/>
    <col min="15127" max="15142" width="9.6640625" style="18"/>
    <col min="15143" max="15144" width="13.44140625" style="18" customWidth="1"/>
    <col min="15145" max="15145" width="9.6640625" style="18"/>
    <col min="15146" max="15146" width="13.88671875" style="18" customWidth="1"/>
    <col min="15147" max="15147" width="10.6640625" style="18" customWidth="1"/>
    <col min="15148" max="15148" width="17.33203125" style="18" customWidth="1"/>
    <col min="15149" max="15150" width="12.6640625" style="18" customWidth="1"/>
    <col min="15151" max="15151" width="11.21875" style="18" customWidth="1"/>
    <col min="15152" max="15152" width="18.33203125" style="18" customWidth="1"/>
    <col min="15153" max="15153" width="12.88671875" style="18" customWidth="1"/>
    <col min="15154" max="15155" width="13.21875" style="18" customWidth="1"/>
    <col min="15156" max="15156" width="10.88671875" style="18" customWidth="1"/>
    <col min="15157" max="15157" width="11.109375" style="18" customWidth="1"/>
    <col min="15158" max="15158" width="15.21875" style="18" customWidth="1"/>
    <col min="15159" max="15159" width="9.6640625" style="18"/>
    <col min="15160" max="15160" width="11" style="18" customWidth="1"/>
    <col min="15161" max="15161" width="10.77734375" style="18" customWidth="1"/>
    <col min="15162" max="15162" width="11.44140625" style="18" customWidth="1"/>
    <col min="15163" max="15163" width="4" style="18" customWidth="1"/>
    <col min="15164" max="15354" width="9.6640625" style="18"/>
    <col min="15355" max="15355" width="6.44140625" style="18" customWidth="1"/>
    <col min="15356" max="15356" width="13.88671875" style="18" customWidth="1"/>
    <col min="15357" max="15357" width="14.33203125" style="18" customWidth="1"/>
    <col min="15358" max="15374" width="9.6640625" style="18"/>
    <col min="15375" max="15375" width="12" style="18" customWidth="1"/>
    <col min="15376" max="15376" width="12.77734375" style="18" customWidth="1"/>
    <col min="15377" max="15377" width="11.109375" style="18" customWidth="1"/>
    <col min="15378" max="15378" width="12" style="18" customWidth="1"/>
    <col min="15379" max="15379" width="9.6640625" style="18"/>
    <col min="15380" max="15380" width="15.33203125" style="18" customWidth="1"/>
    <col min="15381" max="15381" width="15.21875" style="18" customWidth="1"/>
    <col min="15382" max="15382" width="21.44140625" style="18" customWidth="1"/>
    <col min="15383" max="15398" width="9.6640625" style="18"/>
    <col min="15399" max="15400" width="13.44140625" style="18" customWidth="1"/>
    <col min="15401" max="15401" width="9.6640625" style="18"/>
    <col min="15402" max="15402" width="13.88671875" style="18" customWidth="1"/>
    <col min="15403" max="15403" width="10.6640625" style="18" customWidth="1"/>
    <col min="15404" max="15404" width="17.33203125" style="18" customWidth="1"/>
    <col min="15405" max="15406" width="12.6640625" style="18" customWidth="1"/>
    <col min="15407" max="15407" width="11.21875" style="18" customWidth="1"/>
    <col min="15408" max="15408" width="18.33203125" style="18" customWidth="1"/>
    <col min="15409" max="15409" width="12.88671875" style="18" customWidth="1"/>
    <col min="15410" max="15411" width="13.21875" style="18" customWidth="1"/>
    <col min="15412" max="15412" width="10.88671875" style="18" customWidth="1"/>
    <col min="15413" max="15413" width="11.109375" style="18" customWidth="1"/>
    <col min="15414" max="15414" width="15.21875" style="18" customWidth="1"/>
    <col min="15415" max="15415" width="9.6640625" style="18"/>
    <col min="15416" max="15416" width="11" style="18" customWidth="1"/>
    <col min="15417" max="15417" width="10.77734375" style="18" customWidth="1"/>
    <col min="15418" max="15418" width="11.44140625" style="18" customWidth="1"/>
    <col min="15419" max="15419" width="4" style="18" customWidth="1"/>
    <col min="15420" max="15610" width="9.6640625" style="18"/>
    <col min="15611" max="15611" width="6.44140625" style="18" customWidth="1"/>
    <col min="15612" max="15612" width="13.88671875" style="18" customWidth="1"/>
    <col min="15613" max="15613" width="14.33203125" style="18" customWidth="1"/>
    <col min="15614" max="15630" width="9.6640625" style="18"/>
    <col min="15631" max="15631" width="12" style="18" customWidth="1"/>
    <col min="15632" max="15632" width="12.77734375" style="18" customWidth="1"/>
    <col min="15633" max="15633" width="11.109375" style="18" customWidth="1"/>
    <col min="15634" max="15634" width="12" style="18" customWidth="1"/>
    <col min="15635" max="15635" width="9.6640625" style="18"/>
    <col min="15636" max="15636" width="15.33203125" style="18" customWidth="1"/>
    <col min="15637" max="15637" width="15.21875" style="18" customWidth="1"/>
    <col min="15638" max="15638" width="21.44140625" style="18" customWidth="1"/>
    <col min="15639" max="15654" width="9.6640625" style="18"/>
    <col min="15655" max="15656" width="13.44140625" style="18" customWidth="1"/>
    <col min="15657" max="15657" width="9.6640625" style="18"/>
    <col min="15658" max="15658" width="13.88671875" style="18" customWidth="1"/>
    <col min="15659" max="15659" width="10.6640625" style="18" customWidth="1"/>
    <col min="15660" max="15660" width="17.33203125" style="18" customWidth="1"/>
    <col min="15661" max="15662" width="12.6640625" style="18" customWidth="1"/>
    <col min="15663" max="15663" width="11.21875" style="18" customWidth="1"/>
    <col min="15664" max="15664" width="18.33203125" style="18" customWidth="1"/>
    <col min="15665" max="15665" width="12.88671875" style="18" customWidth="1"/>
    <col min="15666" max="15667" width="13.21875" style="18" customWidth="1"/>
    <col min="15668" max="15668" width="10.88671875" style="18" customWidth="1"/>
    <col min="15669" max="15669" width="11.109375" style="18" customWidth="1"/>
    <col min="15670" max="15670" width="15.21875" style="18" customWidth="1"/>
    <col min="15671" max="15671" width="9.6640625" style="18"/>
    <col min="15672" max="15672" width="11" style="18" customWidth="1"/>
    <col min="15673" max="15673" width="10.77734375" style="18" customWidth="1"/>
    <col min="15674" max="15674" width="11.44140625" style="18" customWidth="1"/>
    <col min="15675" max="15675" width="4" style="18" customWidth="1"/>
    <col min="15676" max="15866" width="9.6640625" style="18"/>
    <col min="15867" max="15867" width="6.44140625" style="18" customWidth="1"/>
    <col min="15868" max="15868" width="13.88671875" style="18" customWidth="1"/>
    <col min="15869" max="15869" width="14.33203125" style="18" customWidth="1"/>
    <col min="15870" max="15886" width="9.6640625" style="18"/>
    <col min="15887" max="15887" width="12" style="18" customWidth="1"/>
    <col min="15888" max="15888" width="12.77734375" style="18" customWidth="1"/>
    <col min="15889" max="15889" width="11.109375" style="18" customWidth="1"/>
    <col min="15890" max="15890" width="12" style="18" customWidth="1"/>
    <col min="15891" max="15891" width="9.6640625" style="18"/>
    <col min="15892" max="15892" width="15.33203125" style="18" customWidth="1"/>
    <col min="15893" max="15893" width="15.21875" style="18" customWidth="1"/>
    <col min="15894" max="15894" width="21.44140625" style="18" customWidth="1"/>
    <col min="15895" max="15910" width="9.6640625" style="18"/>
    <col min="15911" max="15912" width="13.44140625" style="18" customWidth="1"/>
    <col min="15913" max="15913" width="9.6640625" style="18"/>
    <col min="15914" max="15914" width="13.88671875" style="18" customWidth="1"/>
    <col min="15915" max="15915" width="10.6640625" style="18" customWidth="1"/>
    <col min="15916" max="15916" width="17.33203125" style="18" customWidth="1"/>
    <col min="15917" max="15918" width="12.6640625" style="18" customWidth="1"/>
    <col min="15919" max="15919" width="11.21875" style="18" customWidth="1"/>
    <col min="15920" max="15920" width="18.33203125" style="18" customWidth="1"/>
    <col min="15921" max="15921" width="12.88671875" style="18" customWidth="1"/>
    <col min="15922" max="15923" width="13.21875" style="18" customWidth="1"/>
    <col min="15924" max="15924" width="10.88671875" style="18" customWidth="1"/>
    <col min="15925" max="15925" width="11.109375" style="18" customWidth="1"/>
    <col min="15926" max="15926" width="15.21875" style="18" customWidth="1"/>
    <col min="15927" max="15927" width="9.6640625" style="18"/>
    <col min="15928" max="15928" width="11" style="18" customWidth="1"/>
    <col min="15929" max="15929" width="10.77734375" style="18" customWidth="1"/>
    <col min="15930" max="15930" width="11.44140625" style="18" customWidth="1"/>
    <col min="15931" max="15931" width="4" style="18" customWidth="1"/>
    <col min="15932" max="16122" width="9.6640625" style="18"/>
    <col min="16123" max="16123" width="6.44140625" style="18" customWidth="1"/>
    <col min="16124" max="16124" width="13.88671875" style="18" customWidth="1"/>
    <col min="16125" max="16125" width="14.33203125" style="18" customWidth="1"/>
    <col min="16126" max="16142" width="9.6640625" style="18"/>
    <col min="16143" max="16143" width="12" style="18" customWidth="1"/>
    <col min="16144" max="16144" width="12.77734375" style="18" customWidth="1"/>
    <col min="16145" max="16145" width="11.109375" style="18" customWidth="1"/>
    <col min="16146" max="16146" width="12" style="18" customWidth="1"/>
    <col min="16147" max="16147" width="9.6640625" style="18"/>
    <col min="16148" max="16148" width="15.33203125" style="18" customWidth="1"/>
    <col min="16149" max="16149" width="15.21875" style="18" customWidth="1"/>
    <col min="16150" max="16150" width="21.44140625" style="18" customWidth="1"/>
    <col min="16151" max="16166" width="9.6640625" style="18"/>
    <col min="16167" max="16168" width="13.44140625" style="18" customWidth="1"/>
    <col min="16169" max="16169" width="9.6640625" style="18"/>
    <col min="16170" max="16170" width="13.88671875" style="18" customWidth="1"/>
    <col min="16171" max="16171" width="10.6640625" style="18" customWidth="1"/>
    <col min="16172" max="16172" width="17.33203125" style="18" customWidth="1"/>
    <col min="16173" max="16174" width="12.6640625" style="18" customWidth="1"/>
    <col min="16175" max="16175" width="11.21875" style="18" customWidth="1"/>
    <col min="16176" max="16176" width="18.33203125" style="18" customWidth="1"/>
    <col min="16177" max="16177" width="12.88671875" style="18" customWidth="1"/>
    <col min="16178" max="16179" width="13.21875" style="18" customWidth="1"/>
    <col min="16180" max="16180" width="10.88671875" style="18" customWidth="1"/>
    <col min="16181" max="16181" width="11.109375" style="18" customWidth="1"/>
    <col min="16182" max="16182" width="15.21875" style="18" customWidth="1"/>
    <col min="16183" max="16183" width="9.6640625" style="18"/>
    <col min="16184" max="16184" width="11" style="18" customWidth="1"/>
    <col min="16185" max="16185" width="10.77734375" style="18" customWidth="1"/>
    <col min="16186" max="16186" width="11.44140625" style="18" customWidth="1"/>
    <col min="16187" max="16187" width="4" style="18" customWidth="1"/>
    <col min="16188" max="16384" width="9.6640625" style="18"/>
  </cols>
  <sheetData>
    <row r="1" spans="1:70" ht="13.2" x14ac:dyDescent="0.2">
      <c r="A1" s="17" t="s">
        <v>66</v>
      </c>
    </row>
    <row r="2" spans="1:70" x14ac:dyDescent="0.2">
      <c r="C2" s="20" t="s">
        <v>67</v>
      </c>
      <c r="M2" s="20" t="s">
        <v>67</v>
      </c>
    </row>
    <row r="3" spans="1:70" s="19" customFormat="1" x14ac:dyDescent="0.2">
      <c r="A3" s="21"/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</row>
    <row r="4" spans="1:70" s="19" customFormat="1" x14ac:dyDescent="0.2">
      <c r="A4" s="21"/>
      <c r="B4" s="25" t="s">
        <v>68</v>
      </c>
      <c r="C4" s="23" t="s">
        <v>55</v>
      </c>
      <c r="D4" s="23" t="s">
        <v>36</v>
      </c>
      <c r="E4" s="23" t="s">
        <v>36</v>
      </c>
      <c r="F4" s="23" t="s">
        <v>36</v>
      </c>
      <c r="G4" s="23" t="s">
        <v>36</v>
      </c>
      <c r="H4" s="23" t="s">
        <v>36</v>
      </c>
      <c r="I4" s="23" t="s">
        <v>36</v>
      </c>
      <c r="J4" s="23" t="s">
        <v>36</v>
      </c>
      <c r="K4" s="23" t="s">
        <v>37</v>
      </c>
      <c r="L4" s="23" t="s">
        <v>37</v>
      </c>
      <c r="M4" s="23" t="s">
        <v>37</v>
      </c>
      <c r="N4" s="23" t="s">
        <v>36</v>
      </c>
      <c r="O4" s="23" t="s">
        <v>36</v>
      </c>
      <c r="P4" s="23" t="s">
        <v>36</v>
      </c>
      <c r="Q4" s="23" t="s">
        <v>36</v>
      </c>
      <c r="R4" s="23" t="s">
        <v>36</v>
      </c>
      <c r="S4" s="23" t="s">
        <v>36</v>
      </c>
      <c r="T4" s="23" t="s">
        <v>36</v>
      </c>
      <c r="U4" s="23" t="s">
        <v>38</v>
      </c>
      <c r="V4" s="23" t="s">
        <v>36</v>
      </c>
      <c r="W4" s="23" t="s">
        <v>36</v>
      </c>
      <c r="X4" s="23" t="s">
        <v>40</v>
      </c>
      <c r="Y4" s="23" t="s">
        <v>39</v>
      </c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</row>
    <row r="5" spans="1:70" s="19" customFormat="1" x14ac:dyDescent="0.2">
      <c r="A5" s="21"/>
      <c r="B5" s="22" t="s">
        <v>69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</row>
    <row r="6" spans="1:70" s="36" customFormat="1" x14ac:dyDescent="0.2">
      <c r="A6" s="34"/>
      <c r="B6" s="22" t="s">
        <v>75</v>
      </c>
      <c r="C6" s="35"/>
      <c r="D6" s="35"/>
      <c r="E6" s="35"/>
      <c r="F6" s="35" t="s">
        <v>61</v>
      </c>
      <c r="G6" s="35" t="s">
        <v>102</v>
      </c>
      <c r="H6" s="35" t="s">
        <v>101</v>
      </c>
      <c r="I6" s="35" t="s">
        <v>100</v>
      </c>
      <c r="J6" s="35" t="s">
        <v>27</v>
      </c>
      <c r="K6" s="35" t="s">
        <v>27</v>
      </c>
      <c r="L6" s="35" t="s">
        <v>103</v>
      </c>
      <c r="M6" s="35"/>
      <c r="N6" s="35" t="s">
        <v>58</v>
      </c>
      <c r="O6" s="35" t="s">
        <v>27</v>
      </c>
      <c r="P6" s="35"/>
      <c r="Q6" s="35" t="s">
        <v>31</v>
      </c>
      <c r="R6" s="35" t="s">
        <v>32</v>
      </c>
      <c r="S6" s="35" t="s">
        <v>1</v>
      </c>
      <c r="T6" s="35"/>
      <c r="U6" s="35"/>
      <c r="V6" s="35" t="s">
        <v>34</v>
      </c>
      <c r="W6" s="35" t="s">
        <v>1</v>
      </c>
      <c r="X6" s="35"/>
      <c r="Y6" s="35" t="s">
        <v>27</v>
      </c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</row>
    <row r="7" spans="1:70" s="48" customFormat="1" ht="22.2" customHeight="1" x14ac:dyDescent="0.2">
      <c r="A7" s="43"/>
      <c r="B7" s="25" t="s">
        <v>70</v>
      </c>
      <c r="C7" s="25" t="s">
        <v>8</v>
      </c>
      <c r="D7" s="44" t="s">
        <v>99</v>
      </c>
      <c r="E7" s="25" t="s">
        <v>16</v>
      </c>
      <c r="F7" s="25" t="s">
        <v>20</v>
      </c>
      <c r="G7" s="25" t="s">
        <v>20</v>
      </c>
      <c r="H7" s="25" t="s">
        <v>20</v>
      </c>
      <c r="I7" s="25" t="s">
        <v>21</v>
      </c>
      <c r="J7" s="25" t="s">
        <v>22</v>
      </c>
      <c r="K7" s="25" t="s">
        <v>23</v>
      </c>
      <c r="L7" s="25" t="s">
        <v>23</v>
      </c>
      <c r="M7" s="25" t="s">
        <v>17</v>
      </c>
      <c r="N7" s="25" t="s">
        <v>6</v>
      </c>
      <c r="O7" s="25" t="s">
        <v>7</v>
      </c>
      <c r="P7" s="25" t="s">
        <v>18</v>
      </c>
      <c r="Q7" s="25" t="s">
        <v>9</v>
      </c>
      <c r="R7" s="25" t="s">
        <v>9</v>
      </c>
      <c r="S7" s="25" t="s">
        <v>9</v>
      </c>
      <c r="T7" s="25" t="s">
        <v>24</v>
      </c>
      <c r="U7" s="25" t="s">
        <v>97</v>
      </c>
      <c r="V7" s="25" t="s">
        <v>98</v>
      </c>
      <c r="W7" s="25" t="s">
        <v>98</v>
      </c>
      <c r="X7" s="25" t="s">
        <v>25</v>
      </c>
      <c r="Y7" s="25" t="s">
        <v>26</v>
      </c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6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</row>
    <row r="8" spans="1:70" x14ac:dyDescent="0.2">
      <c r="A8" s="26" t="s">
        <v>3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</row>
    <row r="9" spans="1:70" x14ac:dyDescent="0.2">
      <c r="A9" s="29" t="s">
        <v>73</v>
      </c>
      <c r="B9" s="28"/>
      <c r="C9" s="33">
        <v>3.6380371334450213E-3</v>
      </c>
      <c r="D9" s="33">
        <v>4.7854180755315272E-2</v>
      </c>
      <c r="E9" s="33"/>
      <c r="F9" s="33">
        <v>0.11144986833803691</v>
      </c>
      <c r="G9" s="33">
        <v>0.12530239434615448</v>
      </c>
      <c r="H9" s="33">
        <v>0.11182766450189464</v>
      </c>
      <c r="I9" s="33"/>
      <c r="J9" s="33">
        <v>1.0452360533397811E-2</v>
      </c>
      <c r="K9" s="33"/>
      <c r="L9" s="33"/>
      <c r="M9" s="33"/>
      <c r="N9" s="33">
        <v>1.7378623537456603E-2</v>
      </c>
      <c r="O9" s="33">
        <v>1.2467273407305822E-2</v>
      </c>
      <c r="P9" s="33"/>
      <c r="Q9" s="33">
        <v>0.1186909614786438</v>
      </c>
      <c r="R9" s="33">
        <v>0.10137530396849684</v>
      </c>
      <c r="S9" s="33">
        <v>4.848384102841153E-2</v>
      </c>
      <c r="T9" s="33">
        <v>6.7247717166679886</v>
      </c>
      <c r="U9" s="33"/>
      <c r="V9" s="33">
        <v>5.6807949838744008E-2</v>
      </c>
      <c r="W9" s="33">
        <v>4.0764206080251456E-2</v>
      </c>
      <c r="X9" s="33"/>
      <c r="Y9" s="33"/>
      <c r="Z9" s="28"/>
      <c r="AA9" s="28"/>
      <c r="AB9" s="28"/>
      <c r="AC9" s="28"/>
      <c r="AD9" s="32"/>
      <c r="AE9" s="32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30"/>
      <c r="BA9" s="30"/>
      <c r="BB9" s="30"/>
      <c r="BC9" s="30"/>
      <c r="BD9" s="28"/>
      <c r="BE9" s="28"/>
      <c r="BF9" s="28"/>
    </row>
    <row r="10" spans="1:70" x14ac:dyDescent="0.2">
      <c r="A10" s="29" t="s">
        <v>74</v>
      </c>
      <c r="B10" s="28"/>
      <c r="C10" s="33">
        <v>4.0025616394492479E-3</v>
      </c>
      <c r="D10" s="33">
        <v>5.8883839503436043E-2</v>
      </c>
      <c r="E10" s="33"/>
      <c r="F10" s="33">
        <v>0.11776767900687209</v>
      </c>
      <c r="G10" s="33">
        <v>0.14547772112613611</v>
      </c>
      <c r="H10" s="33">
        <v>7.620261582797605E-2</v>
      </c>
      <c r="I10" s="33"/>
      <c r="J10" s="33">
        <v>8.6593881622700052E-3</v>
      </c>
      <c r="K10" s="33"/>
      <c r="L10" s="33"/>
      <c r="M10" s="33"/>
      <c r="N10" s="33">
        <v>1.5586898692086012E-2</v>
      </c>
      <c r="O10" s="33">
        <v>1.2608069164265129E-2</v>
      </c>
      <c r="P10" s="33"/>
      <c r="Q10" s="33">
        <v>0.13162270006650409</v>
      </c>
      <c r="R10" s="33">
        <v>0.10599091110618487</v>
      </c>
      <c r="S10" s="33">
        <v>7.0660607404123249E-2</v>
      </c>
      <c r="T10" s="33">
        <v>0.14520062070494347</v>
      </c>
      <c r="U10" s="33">
        <v>1.3099292638197537E-2</v>
      </c>
      <c r="V10" s="33">
        <v>7.9250720461095089E-2</v>
      </c>
      <c r="W10" s="33">
        <v>4.5929394812680116E-2</v>
      </c>
      <c r="X10" s="33"/>
      <c r="Y10" s="33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30"/>
      <c r="BA10" s="30"/>
      <c r="BB10" s="30"/>
      <c r="BC10" s="30"/>
      <c r="BD10" s="28"/>
      <c r="BE10" s="28"/>
      <c r="BF10" s="28"/>
    </row>
    <row r="11" spans="1:70" x14ac:dyDescent="0.2">
      <c r="A11" s="29" t="s">
        <v>72</v>
      </c>
      <c r="B11" s="28"/>
      <c r="C11" s="33">
        <v>4.92063492063492E-3</v>
      </c>
      <c r="D11" s="33">
        <v>5.5677655677655674E-2</v>
      </c>
      <c r="E11" s="33">
        <v>0.1575091575091575</v>
      </c>
      <c r="F11" s="33">
        <v>0.10989010989010989</v>
      </c>
      <c r="G11" s="33">
        <v>0.15531135531135531</v>
      </c>
      <c r="H11" s="33">
        <v>0.17582417582417581</v>
      </c>
      <c r="I11" s="33">
        <v>0.2578754578754579</v>
      </c>
      <c r="J11" s="33">
        <v>1.5201465201465201E-2</v>
      </c>
      <c r="K11" s="33">
        <v>0.54285714285714282</v>
      </c>
      <c r="L11" s="33">
        <v>2.4285714285714284</v>
      </c>
      <c r="M11" s="33">
        <v>2.7428571428571429</v>
      </c>
      <c r="N11" s="33">
        <v>2.271062271062271E-2</v>
      </c>
      <c r="O11" s="33">
        <v>1.9560439560439562E-2</v>
      </c>
      <c r="P11" s="33">
        <v>4.2490842490842493E-2</v>
      </c>
      <c r="Q11" s="33">
        <v>0.1822710622710623</v>
      </c>
      <c r="R11" s="33">
        <v>0.14593406593406594</v>
      </c>
      <c r="S11" s="33">
        <v>9.3992673992673997E-2</v>
      </c>
      <c r="T11" s="33">
        <v>0.15355311355311355</v>
      </c>
      <c r="U11" s="33">
        <v>2.2108843537414966E-2</v>
      </c>
      <c r="V11" s="33">
        <v>6.5201465201465206E-2</v>
      </c>
      <c r="W11" s="33">
        <v>4.7619047619047623E-2</v>
      </c>
      <c r="X11" s="33">
        <v>0.86857142857142855</v>
      </c>
      <c r="Y11" s="33">
        <v>2.3809523809523808E-2</v>
      </c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30"/>
      <c r="BA11" s="30"/>
      <c r="BB11" s="30"/>
      <c r="BC11" s="30"/>
      <c r="BD11" s="28"/>
      <c r="BE11" s="28"/>
      <c r="BF11" s="28"/>
    </row>
    <row r="13" spans="1:70" x14ac:dyDescent="0.2">
      <c r="C13" s="32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3"/>
  <sheetViews>
    <sheetView workbookViewId="0">
      <pane xSplit="2" ySplit="7" topLeftCell="C8" activePane="bottomRight" state="frozenSplit"/>
      <selection activeCell="A12" sqref="A12:A13"/>
      <selection pane="topRight" activeCell="A12" sqref="A12:A13"/>
      <selection pane="bottomLeft" activeCell="A12" sqref="A12:A13"/>
      <selection pane="bottomRight" activeCell="E12" sqref="E12"/>
    </sheetView>
  </sheetViews>
  <sheetFormatPr defaultColWidth="9.6640625" defaultRowHeight="12" x14ac:dyDescent="0.2"/>
  <cols>
    <col min="1" max="1" width="6.44140625" style="19" customWidth="1"/>
    <col min="2" max="2" width="13.88671875" style="18" customWidth="1"/>
    <col min="3" max="3" width="11.88671875" style="18" customWidth="1"/>
    <col min="4" max="4" width="12.33203125" style="18" customWidth="1"/>
    <col min="5" max="6" width="9.6640625" style="18"/>
    <col min="7" max="7" width="9.88671875" style="18" customWidth="1"/>
    <col min="8" max="8" width="12.88671875" style="18" customWidth="1"/>
    <col min="9" max="9" width="13.77734375" style="18" customWidth="1"/>
    <col min="10" max="10" width="9.5546875" style="18" customWidth="1"/>
    <col min="11" max="11" width="11.88671875" style="18" customWidth="1"/>
    <col min="12" max="12" width="9.21875" style="18" customWidth="1"/>
    <col min="13" max="13" width="11.77734375" style="18" customWidth="1"/>
    <col min="14" max="20" width="9.6640625" style="18"/>
    <col min="21" max="21" width="12" style="18" customWidth="1"/>
    <col min="22" max="22" width="12.77734375" style="18" customWidth="1"/>
    <col min="23" max="23" width="11.109375" style="18" customWidth="1"/>
    <col min="24" max="24" width="12" style="18" customWidth="1"/>
    <col min="25" max="25" width="9.6640625" style="18"/>
    <col min="26" max="26" width="15.33203125" style="18" customWidth="1"/>
    <col min="27" max="27" width="15.21875" style="18" customWidth="1"/>
    <col min="28" max="28" width="21.44140625" style="18" customWidth="1"/>
    <col min="29" max="44" width="9.6640625" style="18"/>
    <col min="45" max="46" width="13.44140625" style="18" customWidth="1"/>
    <col min="47" max="47" width="9.6640625" style="18"/>
    <col min="48" max="48" width="13.88671875" style="18" customWidth="1"/>
    <col min="49" max="49" width="10.6640625" style="18" customWidth="1"/>
    <col min="50" max="50" width="17.33203125" style="18" customWidth="1"/>
    <col min="51" max="52" width="12.6640625" style="18" customWidth="1"/>
    <col min="53" max="53" width="11.21875" style="18" customWidth="1"/>
    <col min="54" max="54" width="18.33203125" style="18" customWidth="1"/>
    <col min="55" max="55" width="12.88671875" style="18" customWidth="1"/>
    <col min="56" max="57" width="13.21875" style="18" customWidth="1"/>
    <col min="58" max="58" width="10.88671875" style="18" customWidth="1"/>
    <col min="59" max="59" width="11.109375" style="18" customWidth="1"/>
    <col min="60" max="60" width="15.21875" style="18" customWidth="1"/>
    <col min="61" max="61" width="9.6640625" style="18"/>
    <col min="62" max="62" width="11" style="18" customWidth="1"/>
    <col min="63" max="63" width="10.77734375" style="18" customWidth="1"/>
    <col min="64" max="64" width="11.44140625" style="18" customWidth="1"/>
    <col min="65" max="65" width="4" style="18" customWidth="1"/>
    <col min="66" max="256" width="9.6640625" style="18"/>
    <col min="257" max="257" width="6.44140625" style="18" customWidth="1"/>
    <col min="258" max="258" width="13.88671875" style="18" customWidth="1"/>
    <col min="259" max="259" width="11.88671875" style="18" customWidth="1"/>
    <col min="260" max="262" width="9.6640625" style="18"/>
    <col min="263" max="263" width="15.44140625" style="18" customWidth="1"/>
    <col min="264" max="264" width="16.21875" style="18" customWidth="1"/>
    <col min="265" max="276" width="9.6640625" style="18"/>
    <col min="277" max="277" width="12" style="18" customWidth="1"/>
    <col min="278" max="278" width="12.77734375" style="18" customWidth="1"/>
    <col min="279" max="279" width="11.109375" style="18" customWidth="1"/>
    <col min="280" max="280" width="12" style="18" customWidth="1"/>
    <col min="281" max="281" width="9.6640625" style="18"/>
    <col min="282" max="282" width="15.33203125" style="18" customWidth="1"/>
    <col min="283" max="283" width="15.21875" style="18" customWidth="1"/>
    <col min="284" max="284" width="21.44140625" style="18" customWidth="1"/>
    <col min="285" max="300" width="9.6640625" style="18"/>
    <col min="301" max="302" width="13.44140625" style="18" customWidth="1"/>
    <col min="303" max="303" width="9.6640625" style="18"/>
    <col min="304" max="304" width="13.88671875" style="18" customWidth="1"/>
    <col min="305" max="305" width="10.6640625" style="18" customWidth="1"/>
    <col min="306" max="306" width="17.33203125" style="18" customWidth="1"/>
    <col min="307" max="308" width="12.6640625" style="18" customWidth="1"/>
    <col min="309" max="309" width="11.21875" style="18" customWidth="1"/>
    <col min="310" max="310" width="18.33203125" style="18" customWidth="1"/>
    <col min="311" max="311" width="12.88671875" style="18" customWidth="1"/>
    <col min="312" max="313" width="13.21875" style="18" customWidth="1"/>
    <col min="314" max="314" width="10.88671875" style="18" customWidth="1"/>
    <col min="315" max="315" width="11.109375" style="18" customWidth="1"/>
    <col min="316" max="316" width="15.21875" style="18" customWidth="1"/>
    <col min="317" max="317" width="9.6640625" style="18"/>
    <col min="318" max="318" width="11" style="18" customWidth="1"/>
    <col min="319" max="319" width="10.77734375" style="18" customWidth="1"/>
    <col min="320" max="320" width="11.44140625" style="18" customWidth="1"/>
    <col min="321" max="321" width="4" style="18" customWidth="1"/>
    <col min="322" max="512" width="9.6640625" style="18"/>
    <col min="513" max="513" width="6.44140625" style="18" customWidth="1"/>
    <col min="514" max="514" width="13.88671875" style="18" customWidth="1"/>
    <col min="515" max="515" width="11.88671875" style="18" customWidth="1"/>
    <col min="516" max="518" width="9.6640625" style="18"/>
    <col min="519" max="519" width="15.44140625" style="18" customWidth="1"/>
    <col min="520" max="520" width="16.21875" style="18" customWidth="1"/>
    <col min="521" max="532" width="9.6640625" style="18"/>
    <col min="533" max="533" width="12" style="18" customWidth="1"/>
    <col min="534" max="534" width="12.77734375" style="18" customWidth="1"/>
    <col min="535" max="535" width="11.109375" style="18" customWidth="1"/>
    <col min="536" max="536" width="12" style="18" customWidth="1"/>
    <col min="537" max="537" width="9.6640625" style="18"/>
    <col min="538" max="538" width="15.33203125" style="18" customWidth="1"/>
    <col min="539" max="539" width="15.21875" style="18" customWidth="1"/>
    <col min="540" max="540" width="21.44140625" style="18" customWidth="1"/>
    <col min="541" max="556" width="9.6640625" style="18"/>
    <col min="557" max="558" width="13.44140625" style="18" customWidth="1"/>
    <col min="559" max="559" width="9.6640625" style="18"/>
    <col min="560" max="560" width="13.88671875" style="18" customWidth="1"/>
    <col min="561" max="561" width="10.6640625" style="18" customWidth="1"/>
    <col min="562" max="562" width="17.33203125" style="18" customWidth="1"/>
    <col min="563" max="564" width="12.6640625" style="18" customWidth="1"/>
    <col min="565" max="565" width="11.21875" style="18" customWidth="1"/>
    <col min="566" max="566" width="18.33203125" style="18" customWidth="1"/>
    <col min="567" max="567" width="12.88671875" style="18" customWidth="1"/>
    <col min="568" max="569" width="13.21875" style="18" customWidth="1"/>
    <col min="570" max="570" width="10.88671875" style="18" customWidth="1"/>
    <col min="571" max="571" width="11.109375" style="18" customWidth="1"/>
    <col min="572" max="572" width="15.21875" style="18" customWidth="1"/>
    <col min="573" max="573" width="9.6640625" style="18"/>
    <col min="574" max="574" width="11" style="18" customWidth="1"/>
    <col min="575" max="575" width="10.77734375" style="18" customWidth="1"/>
    <col min="576" max="576" width="11.44140625" style="18" customWidth="1"/>
    <col min="577" max="577" width="4" style="18" customWidth="1"/>
    <col min="578" max="768" width="9.6640625" style="18"/>
    <col min="769" max="769" width="6.44140625" style="18" customWidth="1"/>
    <col min="770" max="770" width="13.88671875" style="18" customWidth="1"/>
    <col min="771" max="771" width="11.88671875" style="18" customWidth="1"/>
    <col min="772" max="774" width="9.6640625" style="18"/>
    <col min="775" max="775" width="15.44140625" style="18" customWidth="1"/>
    <col min="776" max="776" width="16.21875" style="18" customWidth="1"/>
    <col min="777" max="788" width="9.6640625" style="18"/>
    <col min="789" max="789" width="12" style="18" customWidth="1"/>
    <col min="790" max="790" width="12.77734375" style="18" customWidth="1"/>
    <col min="791" max="791" width="11.109375" style="18" customWidth="1"/>
    <col min="792" max="792" width="12" style="18" customWidth="1"/>
    <col min="793" max="793" width="9.6640625" style="18"/>
    <col min="794" max="794" width="15.33203125" style="18" customWidth="1"/>
    <col min="795" max="795" width="15.21875" style="18" customWidth="1"/>
    <col min="796" max="796" width="21.44140625" style="18" customWidth="1"/>
    <col min="797" max="812" width="9.6640625" style="18"/>
    <col min="813" max="814" width="13.44140625" style="18" customWidth="1"/>
    <col min="815" max="815" width="9.6640625" style="18"/>
    <col min="816" max="816" width="13.88671875" style="18" customWidth="1"/>
    <col min="817" max="817" width="10.6640625" style="18" customWidth="1"/>
    <col min="818" max="818" width="17.33203125" style="18" customWidth="1"/>
    <col min="819" max="820" width="12.6640625" style="18" customWidth="1"/>
    <col min="821" max="821" width="11.21875" style="18" customWidth="1"/>
    <col min="822" max="822" width="18.33203125" style="18" customWidth="1"/>
    <col min="823" max="823" width="12.88671875" style="18" customWidth="1"/>
    <col min="824" max="825" width="13.21875" style="18" customWidth="1"/>
    <col min="826" max="826" width="10.88671875" style="18" customWidth="1"/>
    <col min="827" max="827" width="11.109375" style="18" customWidth="1"/>
    <col min="828" max="828" width="15.21875" style="18" customWidth="1"/>
    <col min="829" max="829" width="9.6640625" style="18"/>
    <col min="830" max="830" width="11" style="18" customWidth="1"/>
    <col min="831" max="831" width="10.77734375" style="18" customWidth="1"/>
    <col min="832" max="832" width="11.44140625" style="18" customWidth="1"/>
    <col min="833" max="833" width="4" style="18" customWidth="1"/>
    <col min="834" max="1024" width="9.6640625" style="18"/>
    <col min="1025" max="1025" width="6.44140625" style="18" customWidth="1"/>
    <col min="1026" max="1026" width="13.88671875" style="18" customWidth="1"/>
    <col min="1027" max="1027" width="11.88671875" style="18" customWidth="1"/>
    <col min="1028" max="1030" width="9.6640625" style="18"/>
    <col min="1031" max="1031" width="15.44140625" style="18" customWidth="1"/>
    <col min="1032" max="1032" width="16.21875" style="18" customWidth="1"/>
    <col min="1033" max="1044" width="9.6640625" style="18"/>
    <col min="1045" max="1045" width="12" style="18" customWidth="1"/>
    <col min="1046" max="1046" width="12.77734375" style="18" customWidth="1"/>
    <col min="1047" max="1047" width="11.109375" style="18" customWidth="1"/>
    <col min="1048" max="1048" width="12" style="18" customWidth="1"/>
    <col min="1049" max="1049" width="9.6640625" style="18"/>
    <col min="1050" max="1050" width="15.33203125" style="18" customWidth="1"/>
    <col min="1051" max="1051" width="15.21875" style="18" customWidth="1"/>
    <col min="1052" max="1052" width="21.44140625" style="18" customWidth="1"/>
    <col min="1053" max="1068" width="9.6640625" style="18"/>
    <col min="1069" max="1070" width="13.44140625" style="18" customWidth="1"/>
    <col min="1071" max="1071" width="9.6640625" style="18"/>
    <col min="1072" max="1072" width="13.88671875" style="18" customWidth="1"/>
    <col min="1073" max="1073" width="10.6640625" style="18" customWidth="1"/>
    <col min="1074" max="1074" width="17.33203125" style="18" customWidth="1"/>
    <col min="1075" max="1076" width="12.6640625" style="18" customWidth="1"/>
    <col min="1077" max="1077" width="11.21875" style="18" customWidth="1"/>
    <col min="1078" max="1078" width="18.33203125" style="18" customWidth="1"/>
    <col min="1079" max="1079" width="12.88671875" style="18" customWidth="1"/>
    <col min="1080" max="1081" width="13.21875" style="18" customWidth="1"/>
    <col min="1082" max="1082" width="10.88671875" style="18" customWidth="1"/>
    <col min="1083" max="1083" width="11.109375" style="18" customWidth="1"/>
    <col min="1084" max="1084" width="15.21875" style="18" customWidth="1"/>
    <col min="1085" max="1085" width="9.6640625" style="18"/>
    <col min="1086" max="1086" width="11" style="18" customWidth="1"/>
    <col min="1087" max="1087" width="10.77734375" style="18" customWidth="1"/>
    <col min="1088" max="1088" width="11.44140625" style="18" customWidth="1"/>
    <col min="1089" max="1089" width="4" style="18" customWidth="1"/>
    <col min="1090" max="1280" width="9.6640625" style="18"/>
    <col min="1281" max="1281" width="6.44140625" style="18" customWidth="1"/>
    <col min="1282" max="1282" width="13.88671875" style="18" customWidth="1"/>
    <col min="1283" max="1283" width="11.88671875" style="18" customWidth="1"/>
    <col min="1284" max="1286" width="9.6640625" style="18"/>
    <col min="1287" max="1287" width="15.44140625" style="18" customWidth="1"/>
    <col min="1288" max="1288" width="16.21875" style="18" customWidth="1"/>
    <col min="1289" max="1300" width="9.6640625" style="18"/>
    <col min="1301" max="1301" width="12" style="18" customWidth="1"/>
    <col min="1302" max="1302" width="12.77734375" style="18" customWidth="1"/>
    <col min="1303" max="1303" width="11.109375" style="18" customWidth="1"/>
    <col min="1304" max="1304" width="12" style="18" customWidth="1"/>
    <col min="1305" max="1305" width="9.6640625" style="18"/>
    <col min="1306" max="1306" width="15.33203125" style="18" customWidth="1"/>
    <col min="1307" max="1307" width="15.21875" style="18" customWidth="1"/>
    <col min="1308" max="1308" width="21.44140625" style="18" customWidth="1"/>
    <col min="1309" max="1324" width="9.6640625" style="18"/>
    <col min="1325" max="1326" width="13.44140625" style="18" customWidth="1"/>
    <col min="1327" max="1327" width="9.6640625" style="18"/>
    <col min="1328" max="1328" width="13.88671875" style="18" customWidth="1"/>
    <col min="1329" max="1329" width="10.6640625" style="18" customWidth="1"/>
    <col min="1330" max="1330" width="17.33203125" style="18" customWidth="1"/>
    <col min="1331" max="1332" width="12.6640625" style="18" customWidth="1"/>
    <col min="1333" max="1333" width="11.21875" style="18" customWidth="1"/>
    <col min="1334" max="1334" width="18.33203125" style="18" customWidth="1"/>
    <col min="1335" max="1335" width="12.88671875" style="18" customWidth="1"/>
    <col min="1336" max="1337" width="13.21875" style="18" customWidth="1"/>
    <col min="1338" max="1338" width="10.88671875" style="18" customWidth="1"/>
    <col min="1339" max="1339" width="11.109375" style="18" customWidth="1"/>
    <col min="1340" max="1340" width="15.21875" style="18" customWidth="1"/>
    <col min="1341" max="1341" width="9.6640625" style="18"/>
    <col min="1342" max="1342" width="11" style="18" customWidth="1"/>
    <col min="1343" max="1343" width="10.77734375" style="18" customWidth="1"/>
    <col min="1344" max="1344" width="11.44140625" style="18" customWidth="1"/>
    <col min="1345" max="1345" width="4" style="18" customWidth="1"/>
    <col min="1346" max="1536" width="9.6640625" style="18"/>
    <col min="1537" max="1537" width="6.44140625" style="18" customWidth="1"/>
    <col min="1538" max="1538" width="13.88671875" style="18" customWidth="1"/>
    <col min="1539" max="1539" width="11.88671875" style="18" customWidth="1"/>
    <col min="1540" max="1542" width="9.6640625" style="18"/>
    <col min="1543" max="1543" width="15.44140625" style="18" customWidth="1"/>
    <col min="1544" max="1544" width="16.21875" style="18" customWidth="1"/>
    <col min="1545" max="1556" width="9.6640625" style="18"/>
    <col min="1557" max="1557" width="12" style="18" customWidth="1"/>
    <col min="1558" max="1558" width="12.77734375" style="18" customWidth="1"/>
    <col min="1559" max="1559" width="11.109375" style="18" customWidth="1"/>
    <col min="1560" max="1560" width="12" style="18" customWidth="1"/>
    <col min="1561" max="1561" width="9.6640625" style="18"/>
    <col min="1562" max="1562" width="15.33203125" style="18" customWidth="1"/>
    <col min="1563" max="1563" width="15.21875" style="18" customWidth="1"/>
    <col min="1564" max="1564" width="21.44140625" style="18" customWidth="1"/>
    <col min="1565" max="1580" width="9.6640625" style="18"/>
    <col min="1581" max="1582" width="13.44140625" style="18" customWidth="1"/>
    <col min="1583" max="1583" width="9.6640625" style="18"/>
    <col min="1584" max="1584" width="13.88671875" style="18" customWidth="1"/>
    <col min="1585" max="1585" width="10.6640625" style="18" customWidth="1"/>
    <col min="1586" max="1586" width="17.33203125" style="18" customWidth="1"/>
    <col min="1587" max="1588" width="12.6640625" style="18" customWidth="1"/>
    <col min="1589" max="1589" width="11.21875" style="18" customWidth="1"/>
    <col min="1590" max="1590" width="18.33203125" style="18" customWidth="1"/>
    <col min="1591" max="1591" width="12.88671875" style="18" customWidth="1"/>
    <col min="1592" max="1593" width="13.21875" style="18" customWidth="1"/>
    <col min="1594" max="1594" width="10.88671875" style="18" customWidth="1"/>
    <col min="1595" max="1595" width="11.109375" style="18" customWidth="1"/>
    <col min="1596" max="1596" width="15.21875" style="18" customWidth="1"/>
    <col min="1597" max="1597" width="9.6640625" style="18"/>
    <col min="1598" max="1598" width="11" style="18" customWidth="1"/>
    <col min="1599" max="1599" width="10.77734375" style="18" customWidth="1"/>
    <col min="1600" max="1600" width="11.44140625" style="18" customWidth="1"/>
    <col min="1601" max="1601" width="4" style="18" customWidth="1"/>
    <col min="1602" max="1792" width="9.6640625" style="18"/>
    <col min="1793" max="1793" width="6.44140625" style="18" customWidth="1"/>
    <col min="1794" max="1794" width="13.88671875" style="18" customWidth="1"/>
    <col min="1795" max="1795" width="11.88671875" style="18" customWidth="1"/>
    <col min="1796" max="1798" width="9.6640625" style="18"/>
    <col min="1799" max="1799" width="15.44140625" style="18" customWidth="1"/>
    <col min="1800" max="1800" width="16.21875" style="18" customWidth="1"/>
    <col min="1801" max="1812" width="9.6640625" style="18"/>
    <col min="1813" max="1813" width="12" style="18" customWidth="1"/>
    <col min="1814" max="1814" width="12.77734375" style="18" customWidth="1"/>
    <col min="1815" max="1815" width="11.109375" style="18" customWidth="1"/>
    <col min="1816" max="1816" width="12" style="18" customWidth="1"/>
    <col min="1817" max="1817" width="9.6640625" style="18"/>
    <col min="1818" max="1818" width="15.33203125" style="18" customWidth="1"/>
    <col min="1819" max="1819" width="15.21875" style="18" customWidth="1"/>
    <col min="1820" max="1820" width="21.44140625" style="18" customWidth="1"/>
    <col min="1821" max="1836" width="9.6640625" style="18"/>
    <col min="1837" max="1838" width="13.44140625" style="18" customWidth="1"/>
    <col min="1839" max="1839" width="9.6640625" style="18"/>
    <col min="1840" max="1840" width="13.88671875" style="18" customWidth="1"/>
    <col min="1841" max="1841" width="10.6640625" style="18" customWidth="1"/>
    <col min="1842" max="1842" width="17.33203125" style="18" customWidth="1"/>
    <col min="1843" max="1844" width="12.6640625" style="18" customWidth="1"/>
    <col min="1845" max="1845" width="11.21875" style="18" customWidth="1"/>
    <col min="1846" max="1846" width="18.33203125" style="18" customWidth="1"/>
    <col min="1847" max="1847" width="12.88671875" style="18" customWidth="1"/>
    <col min="1848" max="1849" width="13.21875" style="18" customWidth="1"/>
    <col min="1850" max="1850" width="10.88671875" style="18" customWidth="1"/>
    <col min="1851" max="1851" width="11.109375" style="18" customWidth="1"/>
    <col min="1852" max="1852" width="15.21875" style="18" customWidth="1"/>
    <col min="1853" max="1853" width="9.6640625" style="18"/>
    <col min="1854" max="1854" width="11" style="18" customWidth="1"/>
    <col min="1855" max="1855" width="10.77734375" style="18" customWidth="1"/>
    <col min="1856" max="1856" width="11.44140625" style="18" customWidth="1"/>
    <col min="1857" max="1857" width="4" style="18" customWidth="1"/>
    <col min="1858" max="2048" width="9.6640625" style="18"/>
    <col min="2049" max="2049" width="6.44140625" style="18" customWidth="1"/>
    <col min="2050" max="2050" width="13.88671875" style="18" customWidth="1"/>
    <col min="2051" max="2051" width="11.88671875" style="18" customWidth="1"/>
    <col min="2052" max="2054" width="9.6640625" style="18"/>
    <col min="2055" max="2055" width="15.44140625" style="18" customWidth="1"/>
    <col min="2056" max="2056" width="16.21875" style="18" customWidth="1"/>
    <col min="2057" max="2068" width="9.6640625" style="18"/>
    <col min="2069" max="2069" width="12" style="18" customWidth="1"/>
    <col min="2070" max="2070" width="12.77734375" style="18" customWidth="1"/>
    <col min="2071" max="2071" width="11.109375" style="18" customWidth="1"/>
    <col min="2072" max="2072" width="12" style="18" customWidth="1"/>
    <col min="2073" max="2073" width="9.6640625" style="18"/>
    <col min="2074" max="2074" width="15.33203125" style="18" customWidth="1"/>
    <col min="2075" max="2075" width="15.21875" style="18" customWidth="1"/>
    <col min="2076" max="2076" width="21.44140625" style="18" customWidth="1"/>
    <col min="2077" max="2092" width="9.6640625" style="18"/>
    <col min="2093" max="2094" width="13.44140625" style="18" customWidth="1"/>
    <col min="2095" max="2095" width="9.6640625" style="18"/>
    <col min="2096" max="2096" width="13.88671875" style="18" customWidth="1"/>
    <col min="2097" max="2097" width="10.6640625" style="18" customWidth="1"/>
    <col min="2098" max="2098" width="17.33203125" style="18" customWidth="1"/>
    <col min="2099" max="2100" width="12.6640625" style="18" customWidth="1"/>
    <col min="2101" max="2101" width="11.21875" style="18" customWidth="1"/>
    <col min="2102" max="2102" width="18.33203125" style="18" customWidth="1"/>
    <col min="2103" max="2103" width="12.88671875" style="18" customWidth="1"/>
    <col min="2104" max="2105" width="13.21875" style="18" customWidth="1"/>
    <col min="2106" max="2106" width="10.88671875" style="18" customWidth="1"/>
    <col min="2107" max="2107" width="11.109375" style="18" customWidth="1"/>
    <col min="2108" max="2108" width="15.21875" style="18" customWidth="1"/>
    <col min="2109" max="2109" width="9.6640625" style="18"/>
    <col min="2110" max="2110" width="11" style="18" customWidth="1"/>
    <col min="2111" max="2111" width="10.77734375" style="18" customWidth="1"/>
    <col min="2112" max="2112" width="11.44140625" style="18" customWidth="1"/>
    <col min="2113" max="2113" width="4" style="18" customWidth="1"/>
    <col min="2114" max="2304" width="9.6640625" style="18"/>
    <col min="2305" max="2305" width="6.44140625" style="18" customWidth="1"/>
    <col min="2306" max="2306" width="13.88671875" style="18" customWidth="1"/>
    <col min="2307" max="2307" width="11.88671875" style="18" customWidth="1"/>
    <col min="2308" max="2310" width="9.6640625" style="18"/>
    <col min="2311" max="2311" width="15.44140625" style="18" customWidth="1"/>
    <col min="2312" max="2312" width="16.21875" style="18" customWidth="1"/>
    <col min="2313" max="2324" width="9.6640625" style="18"/>
    <col min="2325" max="2325" width="12" style="18" customWidth="1"/>
    <col min="2326" max="2326" width="12.77734375" style="18" customWidth="1"/>
    <col min="2327" max="2327" width="11.109375" style="18" customWidth="1"/>
    <col min="2328" max="2328" width="12" style="18" customWidth="1"/>
    <col min="2329" max="2329" width="9.6640625" style="18"/>
    <col min="2330" max="2330" width="15.33203125" style="18" customWidth="1"/>
    <col min="2331" max="2331" width="15.21875" style="18" customWidth="1"/>
    <col min="2332" max="2332" width="21.44140625" style="18" customWidth="1"/>
    <col min="2333" max="2348" width="9.6640625" style="18"/>
    <col min="2349" max="2350" width="13.44140625" style="18" customWidth="1"/>
    <col min="2351" max="2351" width="9.6640625" style="18"/>
    <col min="2352" max="2352" width="13.88671875" style="18" customWidth="1"/>
    <col min="2353" max="2353" width="10.6640625" style="18" customWidth="1"/>
    <col min="2354" max="2354" width="17.33203125" style="18" customWidth="1"/>
    <col min="2355" max="2356" width="12.6640625" style="18" customWidth="1"/>
    <col min="2357" max="2357" width="11.21875" style="18" customWidth="1"/>
    <col min="2358" max="2358" width="18.33203125" style="18" customWidth="1"/>
    <col min="2359" max="2359" width="12.88671875" style="18" customWidth="1"/>
    <col min="2360" max="2361" width="13.21875" style="18" customWidth="1"/>
    <col min="2362" max="2362" width="10.88671875" style="18" customWidth="1"/>
    <col min="2363" max="2363" width="11.109375" style="18" customWidth="1"/>
    <col min="2364" max="2364" width="15.21875" style="18" customWidth="1"/>
    <col min="2365" max="2365" width="9.6640625" style="18"/>
    <col min="2366" max="2366" width="11" style="18" customWidth="1"/>
    <col min="2367" max="2367" width="10.77734375" style="18" customWidth="1"/>
    <col min="2368" max="2368" width="11.44140625" style="18" customWidth="1"/>
    <col min="2369" max="2369" width="4" style="18" customWidth="1"/>
    <col min="2370" max="2560" width="9.6640625" style="18"/>
    <col min="2561" max="2561" width="6.44140625" style="18" customWidth="1"/>
    <col min="2562" max="2562" width="13.88671875" style="18" customWidth="1"/>
    <col min="2563" max="2563" width="11.88671875" style="18" customWidth="1"/>
    <col min="2564" max="2566" width="9.6640625" style="18"/>
    <col min="2567" max="2567" width="15.44140625" style="18" customWidth="1"/>
    <col min="2568" max="2568" width="16.21875" style="18" customWidth="1"/>
    <col min="2569" max="2580" width="9.6640625" style="18"/>
    <col min="2581" max="2581" width="12" style="18" customWidth="1"/>
    <col min="2582" max="2582" width="12.77734375" style="18" customWidth="1"/>
    <col min="2583" max="2583" width="11.109375" style="18" customWidth="1"/>
    <col min="2584" max="2584" width="12" style="18" customWidth="1"/>
    <col min="2585" max="2585" width="9.6640625" style="18"/>
    <col min="2586" max="2586" width="15.33203125" style="18" customWidth="1"/>
    <col min="2587" max="2587" width="15.21875" style="18" customWidth="1"/>
    <col min="2588" max="2588" width="21.44140625" style="18" customWidth="1"/>
    <col min="2589" max="2604" width="9.6640625" style="18"/>
    <col min="2605" max="2606" width="13.44140625" style="18" customWidth="1"/>
    <col min="2607" max="2607" width="9.6640625" style="18"/>
    <col min="2608" max="2608" width="13.88671875" style="18" customWidth="1"/>
    <col min="2609" max="2609" width="10.6640625" style="18" customWidth="1"/>
    <col min="2610" max="2610" width="17.33203125" style="18" customWidth="1"/>
    <col min="2611" max="2612" width="12.6640625" style="18" customWidth="1"/>
    <col min="2613" max="2613" width="11.21875" style="18" customWidth="1"/>
    <col min="2614" max="2614" width="18.33203125" style="18" customWidth="1"/>
    <col min="2615" max="2615" width="12.88671875" style="18" customWidth="1"/>
    <col min="2616" max="2617" width="13.21875" style="18" customWidth="1"/>
    <col min="2618" max="2618" width="10.88671875" style="18" customWidth="1"/>
    <col min="2619" max="2619" width="11.109375" style="18" customWidth="1"/>
    <col min="2620" max="2620" width="15.21875" style="18" customWidth="1"/>
    <col min="2621" max="2621" width="9.6640625" style="18"/>
    <col min="2622" max="2622" width="11" style="18" customWidth="1"/>
    <col min="2623" max="2623" width="10.77734375" style="18" customWidth="1"/>
    <col min="2624" max="2624" width="11.44140625" style="18" customWidth="1"/>
    <col min="2625" max="2625" width="4" style="18" customWidth="1"/>
    <col min="2626" max="2816" width="9.6640625" style="18"/>
    <col min="2817" max="2817" width="6.44140625" style="18" customWidth="1"/>
    <col min="2818" max="2818" width="13.88671875" style="18" customWidth="1"/>
    <col min="2819" max="2819" width="11.88671875" style="18" customWidth="1"/>
    <col min="2820" max="2822" width="9.6640625" style="18"/>
    <col min="2823" max="2823" width="15.44140625" style="18" customWidth="1"/>
    <col min="2824" max="2824" width="16.21875" style="18" customWidth="1"/>
    <col min="2825" max="2836" width="9.6640625" style="18"/>
    <col min="2837" max="2837" width="12" style="18" customWidth="1"/>
    <col min="2838" max="2838" width="12.77734375" style="18" customWidth="1"/>
    <col min="2839" max="2839" width="11.109375" style="18" customWidth="1"/>
    <col min="2840" max="2840" width="12" style="18" customWidth="1"/>
    <col min="2841" max="2841" width="9.6640625" style="18"/>
    <col min="2842" max="2842" width="15.33203125" style="18" customWidth="1"/>
    <col min="2843" max="2843" width="15.21875" style="18" customWidth="1"/>
    <col min="2844" max="2844" width="21.44140625" style="18" customWidth="1"/>
    <col min="2845" max="2860" width="9.6640625" style="18"/>
    <col min="2861" max="2862" width="13.44140625" style="18" customWidth="1"/>
    <col min="2863" max="2863" width="9.6640625" style="18"/>
    <col min="2864" max="2864" width="13.88671875" style="18" customWidth="1"/>
    <col min="2865" max="2865" width="10.6640625" style="18" customWidth="1"/>
    <col min="2866" max="2866" width="17.33203125" style="18" customWidth="1"/>
    <col min="2867" max="2868" width="12.6640625" style="18" customWidth="1"/>
    <col min="2869" max="2869" width="11.21875" style="18" customWidth="1"/>
    <col min="2870" max="2870" width="18.33203125" style="18" customWidth="1"/>
    <col min="2871" max="2871" width="12.88671875" style="18" customWidth="1"/>
    <col min="2872" max="2873" width="13.21875" style="18" customWidth="1"/>
    <col min="2874" max="2874" width="10.88671875" style="18" customWidth="1"/>
    <col min="2875" max="2875" width="11.109375" style="18" customWidth="1"/>
    <col min="2876" max="2876" width="15.21875" style="18" customWidth="1"/>
    <col min="2877" max="2877" width="9.6640625" style="18"/>
    <col min="2878" max="2878" width="11" style="18" customWidth="1"/>
    <col min="2879" max="2879" width="10.77734375" style="18" customWidth="1"/>
    <col min="2880" max="2880" width="11.44140625" style="18" customWidth="1"/>
    <col min="2881" max="2881" width="4" style="18" customWidth="1"/>
    <col min="2882" max="3072" width="9.6640625" style="18"/>
    <col min="3073" max="3073" width="6.44140625" style="18" customWidth="1"/>
    <col min="3074" max="3074" width="13.88671875" style="18" customWidth="1"/>
    <col min="3075" max="3075" width="11.88671875" style="18" customWidth="1"/>
    <col min="3076" max="3078" width="9.6640625" style="18"/>
    <col min="3079" max="3079" width="15.44140625" style="18" customWidth="1"/>
    <col min="3080" max="3080" width="16.21875" style="18" customWidth="1"/>
    <col min="3081" max="3092" width="9.6640625" style="18"/>
    <col min="3093" max="3093" width="12" style="18" customWidth="1"/>
    <col min="3094" max="3094" width="12.77734375" style="18" customWidth="1"/>
    <col min="3095" max="3095" width="11.109375" style="18" customWidth="1"/>
    <col min="3096" max="3096" width="12" style="18" customWidth="1"/>
    <col min="3097" max="3097" width="9.6640625" style="18"/>
    <col min="3098" max="3098" width="15.33203125" style="18" customWidth="1"/>
    <col min="3099" max="3099" width="15.21875" style="18" customWidth="1"/>
    <col min="3100" max="3100" width="21.44140625" style="18" customWidth="1"/>
    <col min="3101" max="3116" width="9.6640625" style="18"/>
    <col min="3117" max="3118" width="13.44140625" style="18" customWidth="1"/>
    <col min="3119" max="3119" width="9.6640625" style="18"/>
    <col min="3120" max="3120" width="13.88671875" style="18" customWidth="1"/>
    <col min="3121" max="3121" width="10.6640625" style="18" customWidth="1"/>
    <col min="3122" max="3122" width="17.33203125" style="18" customWidth="1"/>
    <col min="3123" max="3124" width="12.6640625" style="18" customWidth="1"/>
    <col min="3125" max="3125" width="11.21875" style="18" customWidth="1"/>
    <col min="3126" max="3126" width="18.33203125" style="18" customWidth="1"/>
    <col min="3127" max="3127" width="12.88671875" style="18" customWidth="1"/>
    <col min="3128" max="3129" width="13.21875" style="18" customWidth="1"/>
    <col min="3130" max="3130" width="10.88671875" style="18" customWidth="1"/>
    <col min="3131" max="3131" width="11.109375" style="18" customWidth="1"/>
    <col min="3132" max="3132" width="15.21875" style="18" customWidth="1"/>
    <col min="3133" max="3133" width="9.6640625" style="18"/>
    <col min="3134" max="3134" width="11" style="18" customWidth="1"/>
    <col min="3135" max="3135" width="10.77734375" style="18" customWidth="1"/>
    <col min="3136" max="3136" width="11.44140625" style="18" customWidth="1"/>
    <col min="3137" max="3137" width="4" style="18" customWidth="1"/>
    <col min="3138" max="3328" width="9.6640625" style="18"/>
    <col min="3329" max="3329" width="6.44140625" style="18" customWidth="1"/>
    <col min="3330" max="3330" width="13.88671875" style="18" customWidth="1"/>
    <col min="3331" max="3331" width="11.88671875" style="18" customWidth="1"/>
    <col min="3332" max="3334" width="9.6640625" style="18"/>
    <col min="3335" max="3335" width="15.44140625" style="18" customWidth="1"/>
    <col min="3336" max="3336" width="16.21875" style="18" customWidth="1"/>
    <col min="3337" max="3348" width="9.6640625" style="18"/>
    <col min="3349" max="3349" width="12" style="18" customWidth="1"/>
    <col min="3350" max="3350" width="12.77734375" style="18" customWidth="1"/>
    <col min="3351" max="3351" width="11.109375" style="18" customWidth="1"/>
    <col min="3352" max="3352" width="12" style="18" customWidth="1"/>
    <col min="3353" max="3353" width="9.6640625" style="18"/>
    <col min="3354" max="3354" width="15.33203125" style="18" customWidth="1"/>
    <col min="3355" max="3355" width="15.21875" style="18" customWidth="1"/>
    <col min="3356" max="3356" width="21.44140625" style="18" customWidth="1"/>
    <col min="3357" max="3372" width="9.6640625" style="18"/>
    <col min="3373" max="3374" width="13.44140625" style="18" customWidth="1"/>
    <col min="3375" max="3375" width="9.6640625" style="18"/>
    <col min="3376" max="3376" width="13.88671875" style="18" customWidth="1"/>
    <col min="3377" max="3377" width="10.6640625" style="18" customWidth="1"/>
    <col min="3378" max="3378" width="17.33203125" style="18" customWidth="1"/>
    <col min="3379" max="3380" width="12.6640625" style="18" customWidth="1"/>
    <col min="3381" max="3381" width="11.21875" style="18" customWidth="1"/>
    <col min="3382" max="3382" width="18.33203125" style="18" customWidth="1"/>
    <col min="3383" max="3383" width="12.88671875" style="18" customWidth="1"/>
    <col min="3384" max="3385" width="13.21875" style="18" customWidth="1"/>
    <col min="3386" max="3386" width="10.88671875" style="18" customWidth="1"/>
    <col min="3387" max="3387" width="11.109375" style="18" customWidth="1"/>
    <col min="3388" max="3388" width="15.21875" style="18" customWidth="1"/>
    <col min="3389" max="3389" width="9.6640625" style="18"/>
    <col min="3390" max="3390" width="11" style="18" customWidth="1"/>
    <col min="3391" max="3391" width="10.77734375" style="18" customWidth="1"/>
    <col min="3392" max="3392" width="11.44140625" style="18" customWidth="1"/>
    <col min="3393" max="3393" width="4" style="18" customWidth="1"/>
    <col min="3394" max="3584" width="9.6640625" style="18"/>
    <col min="3585" max="3585" width="6.44140625" style="18" customWidth="1"/>
    <col min="3586" max="3586" width="13.88671875" style="18" customWidth="1"/>
    <col min="3587" max="3587" width="11.88671875" style="18" customWidth="1"/>
    <col min="3588" max="3590" width="9.6640625" style="18"/>
    <col min="3591" max="3591" width="15.44140625" style="18" customWidth="1"/>
    <col min="3592" max="3592" width="16.21875" style="18" customWidth="1"/>
    <col min="3593" max="3604" width="9.6640625" style="18"/>
    <col min="3605" max="3605" width="12" style="18" customWidth="1"/>
    <col min="3606" max="3606" width="12.77734375" style="18" customWidth="1"/>
    <col min="3607" max="3607" width="11.109375" style="18" customWidth="1"/>
    <col min="3608" max="3608" width="12" style="18" customWidth="1"/>
    <col min="3609" max="3609" width="9.6640625" style="18"/>
    <col min="3610" max="3610" width="15.33203125" style="18" customWidth="1"/>
    <col min="3611" max="3611" width="15.21875" style="18" customWidth="1"/>
    <col min="3612" max="3612" width="21.44140625" style="18" customWidth="1"/>
    <col min="3613" max="3628" width="9.6640625" style="18"/>
    <col min="3629" max="3630" width="13.44140625" style="18" customWidth="1"/>
    <col min="3631" max="3631" width="9.6640625" style="18"/>
    <col min="3632" max="3632" width="13.88671875" style="18" customWidth="1"/>
    <col min="3633" max="3633" width="10.6640625" style="18" customWidth="1"/>
    <col min="3634" max="3634" width="17.33203125" style="18" customWidth="1"/>
    <col min="3635" max="3636" width="12.6640625" style="18" customWidth="1"/>
    <col min="3637" max="3637" width="11.21875" style="18" customWidth="1"/>
    <col min="3638" max="3638" width="18.33203125" style="18" customWidth="1"/>
    <col min="3639" max="3639" width="12.88671875" style="18" customWidth="1"/>
    <col min="3640" max="3641" width="13.21875" style="18" customWidth="1"/>
    <col min="3642" max="3642" width="10.88671875" style="18" customWidth="1"/>
    <col min="3643" max="3643" width="11.109375" style="18" customWidth="1"/>
    <col min="3644" max="3644" width="15.21875" style="18" customWidth="1"/>
    <col min="3645" max="3645" width="9.6640625" style="18"/>
    <col min="3646" max="3646" width="11" style="18" customWidth="1"/>
    <col min="3647" max="3647" width="10.77734375" style="18" customWidth="1"/>
    <col min="3648" max="3648" width="11.44140625" style="18" customWidth="1"/>
    <col min="3649" max="3649" width="4" style="18" customWidth="1"/>
    <col min="3650" max="3840" width="9.6640625" style="18"/>
    <col min="3841" max="3841" width="6.44140625" style="18" customWidth="1"/>
    <col min="3842" max="3842" width="13.88671875" style="18" customWidth="1"/>
    <col min="3843" max="3843" width="11.88671875" style="18" customWidth="1"/>
    <col min="3844" max="3846" width="9.6640625" style="18"/>
    <col min="3847" max="3847" width="15.44140625" style="18" customWidth="1"/>
    <col min="3848" max="3848" width="16.21875" style="18" customWidth="1"/>
    <col min="3849" max="3860" width="9.6640625" style="18"/>
    <col min="3861" max="3861" width="12" style="18" customWidth="1"/>
    <col min="3862" max="3862" width="12.77734375" style="18" customWidth="1"/>
    <col min="3863" max="3863" width="11.109375" style="18" customWidth="1"/>
    <col min="3864" max="3864" width="12" style="18" customWidth="1"/>
    <col min="3865" max="3865" width="9.6640625" style="18"/>
    <col min="3866" max="3866" width="15.33203125" style="18" customWidth="1"/>
    <col min="3867" max="3867" width="15.21875" style="18" customWidth="1"/>
    <col min="3868" max="3868" width="21.44140625" style="18" customWidth="1"/>
    <col min="3869" max="3884" width="9.6640625" style="18"/>
    <col min="3885" max="3886" width="13.44140625" style="18" customWidth="1"/>
    <col min="3887" max="3887" width="9.6640625" style="18"/>
    <col min="3888" max="3888" width="13.88671875" style="18" customWidth="1"/>
    <col min="3889" max="3889" width="10.6640625" style="18" customWidth="1"/>
    <col min="3890" max="3890" width="17.33203125" style="18" customWidth="1"/>
    <col min="3891" max="3892" width="12.6640625" style="18" customWidth="1"/>
    <col min="3893" max="3893" width="11.21875" style="18" customWidth="1"/>
    <col min="3894" max="3894" width="18.33203125" style="18" customWidth="1"/>
    <col min="3895" max="3895" width="12.88671875" style="18" customWidth="1"/>
    <col min="3896" max="3897" width="13.21875" style="18" customWidth="1"/>
    <col min="3898" max="3898" width="10.88671875" style="18" customWidth="1"/>
    <col min="3899" max="3899" width="11.109375" style="18" customWidth="1"/>
    <col min="3900" max="3900" width="15.21875" style="18" customWidth="1"/>
    <col min="3901" max="3901" width="9.6640625" style="18"/>
    <col min="3902" max="3902" width="11" style="18" customWidth="1"/>
    <col min="3903" max="3903" width="10.77734375" style="18" customWidth="1"/>
    <col min="3904" max="3904" width="11.44140625" style="18" customWidth="1"/>
    <col min="3905" max="3905" width="4" style="18" customWidth="1"/>
    <col min="3906" max="4096" width="9.6640625" style="18"/>
    <col min="4097" max="4097" width="6.44140625" style="18" customWidth="1"/>
    <col min="4098" max="4098" width="13.88671875" style="18" customWidth="1"/>
    <col min="4099" max="4099" width="11.88671875" style="18" customWidth="1"/>
    <col min="4100" max="4102" width="9.6640625" style="18"/>
    <col min="4103" max="4103" width="15.44140625" style="18" customWidth="1"/>
    <col min="4104" max="4104" width="16.21875" style="18" customWidth="1"/>
    <col min="4105" max="4116" width="9.6640625" style="18"/>
    <col min="4117" max="4117" width="12" style="18" customWidth="1"/>
    <col min="4118" max="4118" width="12.77734375" style="18" customWidth="1"/>
    <col min="4119" max="4119" width="11.109375" style="18" customWidth="1"/>
    <col min="4120" max="4120" width="12" style="18" customWidth="1"/>
    <col min="4121" max="4121" width="9.6640625" style="18"/>
    <col min="4122" max="4122" width="15.33203125" style="18" customWidth="1"/>
    <col min="4123" max="4123" width="15.21875" style="18" customWidth="1"/>
    <col min="4124" max="4124" width="21.44140625" style="18" customWidth="1"/>
    <col min="4125" max="4140" width="9.6640625" style="18"/>
    <col min="4141" max="4142" width="13.44140625" style="18" customWidth="1"/>
    <col min="4143" max="4143" width="9.6640625" style="18"/>
    <col min="4144" max="4144" width="13.88671875" style="18" customWidth="1"/>
    <col min="4145" max="4145" width="10.6640625" style="18" customWidth="1"/>
    <col min="4146" max="4146" width="17.33203125" style="18" customWidth="1"/>
    <col min="4147" max="4148" width="12.6640625" style="18" customWidth="1"/>
    <col min="4149" max="4149" width="11.21875" style="18" customWidth="1"/>
    <col min="4150" max="4150" width="18.33203125" style="18" customWidth="1"/>
    <col min="4151" max="4151" width="12.88671875" style="18" customWidth="1"/>
    <col min="4152" max="4153" width="13.21875" style="18" customWidth="1"/>
    <col min="4154" max="4154" width="10.88671875" style="18" customWidth="1"/>
    <col min="4155" max="4155" width="11.109375" style="18" customWidth="1"/>
    <col min="4156" max="4156" width="15.21875" style="18" customWidth="1"/>
    <col min="4157" max="4157" width="9.6640625" style="18"/>
    <col min="4158" max="4158" width="11" style="18" customWidth="1"/>
    <col min="4159" max="4159" width="10.77734375" style="18" customWidth="1"/>
    <col min="4160" max="4160" width="11.44140625" style="18" customWidth="1"/>
    <col min="4161" max="4161" width="4" style="18" customWidth="1"/>
    <col min="4162" max="4352" width="9.6640625" style="18"/>
    <col min="4353" max="4353" width="6.44140625" style="18" customWidth="1"/>
    <col min="4354" max="4354" width="13.88671875" style="18" customWidth="1"/>
    <col min="4355" max="4355" width="11.88671875" style="18" customWidth="1"/>
    <col min="4356" max="4358" width="9.6640625" style="18"/>
    <col min="4359" max="4359" width="15.44140625" style="18" customWidth="1"/>
    <col min="4360" max="4360" width="16.21875" style="18" customWidth="1"/>
    <col min="4361" max="4372" width="9.6640625" style="18"/>
    <col min="4373" max="4373" width="12" style="18" customWidth="1"/>
    <col min="4374" max="4374" width="12.77734375" style="18" customWidth="1"/>
    <col min="4375" max="4375" width="11.109375" style="18" customWidth="1"/>
    <col min="4376" max="4376" width="12" style="18" customWidth="1"/>
    <col min="4377" max="4377" width="9.6640625" style="18"/>
    <col min="4378" max="4378" width="15.33203125" style="18" customWidth="1"/>
    <col min="4379" max="4379" width="15.21875" style="18" customWidth="1"/>
    <col min="4380" max="4380" width="21.44140625" style="18" customWidth="1"/>
    <col min="4381" max="4396" width="9.6640625" style="18"/>
    <col min="4397" max="4398" width="13.44140625" style="18" customWidth="1"/>
    <col min="4399" max="4399" width="9.6640625" style="18"/>
    <col min="4400" max="4400" width="13.88671875" style="18" customWidth="1"/>
    <col min="4401" max="4401" width="10.6640625" style="18" customWidth="1"/>
    <col min="4402" max="4402" width="17.33203125" style="18" customWidth="1"/>
    <col min="4403" max="4404" width="12.6640625" style="18" customWidth="1"/>
    <col min="4405" max="4405" width="11.21875" style="18" customWidth="1"/>
    <col min="4406" max="4406" width="18.33203125" style="18" customWidth="1"/>
    <col min="4407" max="4407" width="12.88671875" style="18" customWidth="1"/>
    <col min="4408" max="4409" width="13.21875" style="18" customWidth="1"/>
    <col min="4410" max="4410" width="10.88671875" style="18" customWidth="1"/>
    <col min="4411" max="4411" width="11.109375" style="18" customWidth="1"/>
    <col min="4412" max="4412" width="15.21875" style="18" customWidth="1"/>
    <col min="4413" max="4413" width="9.6640625" style="18"/>
    <col min="4414" max="4414" width="11" style="18" customWidth="1"/>
    <col min="4415" max="4415" width="10.77734375" style="18" customWidth="1"/>
    <col min="4416" max="4416" width="11.44140625" style="18" customWidth="1"/>
    <col min="4417" max="4417" width="4" style="18" customWidth="1"/>
    <col min="4418" max="4608" width="9.6640625" style="18"/>
    <col min="4609" max="4609" width="6.44140625" style="18" customWidth="1"/>
    <col min="4610" max="4610" width="13.88671875" style="18" customWidth="1"/>
    <col min="4611" max="4611" width="11.88671875" style="18" customWidth="1"/>
    <col min="4612" max="4614" width="9.6640625" style="18"/>
    <col min="4615" max="4615" width="15.44140625" style="18" customWidth="1"/>
    <col min="4616" max="4616" width="16.21875" style="18" customWidth="1"/>
    <col min="4617" max="4628" width="9.6640625" style="18"/>
    <col min="4629" max="4629" width="12" style="18" customWidth="1"/>
    <col min="4630" max="4630" width="12.77734375" style="18" customWidth="1"/>
    <col min="4631" max="4631" width="11.109375" style="18" customWidth="1"/>
    <col min="4632" max="4632" width="12" style="18" customWidth="1"/>
    <col min="4633" max="4633" width="9.6640625" style="18"/>
    <col min="4634" max="4634" width="15.33203125" style="18" customWidth="1"/>
    <col min="4635" max="4635" width="15.21875" style="18" customWidth="1"/>
    <col min="4636" max="4636" width="21.44140625" style="18" customWidth="1"/>
    <col min="4637" max="4652" width="9.6640625" style="18"/>
    <col min="4653" max="4654" width="13.44140625" style="18" customWidth="1"/>
    <col min="4655" max="4655" width="9.6640625" style="18"/>
    <col min="4656" max="4656" width="13.88671875" style="18" customWidth="1"/>
    <col min="4657" max="4657" width="10.6640625" style="18" customWidth="1"/>
    <col min="4658" max="4658" width="17.33203125" style="18" customWidth="1"/>
    <col min="4659" max="4660" width="12.6640625" style="18" customWidth="1"/>
    <col min="4661" max="4661" width="11.21875" style="18" customWidth="1"/>
    <col min="4662" max="4662" width="18.33203125" style="18" customWidth="1"/>
    <col min="4663" max="4663" width="12.88671875" style="18" customWidth="1"/>
    <col min="4664" max="4665" width="13.21875" style="18" customWidth="1"/>
    <col min="4666" max="4666" width="10.88671875" style="18" customWidth="1"/>
    <col min="4667" max="4667" width="11.109375" style="18" customWidth="1"/>
    <col min="4668" max="4668" width="15.21875" style="18" customWidth="1"/>
    <col min="4669" max="4669" width="9.6640625" style="18"/>
    <col min="4670" max="4670" width="11" style="18" customWidth="1"/>
    <col min="4671" max="4671" width="10.77734375" style="18" customWidth="1"/>
    <col min="4672" max="4672" width="11.44140625" style="18" customWidth="1"/>
    <col min="4673" max="4673" width="4" style="18" customWidth="1"/>
    <col min="4674" max="4864" width="9.6640625" style="18"/>
    <col min="4865" max="4865" width="6.44140625" style="18" customWidth="1"/>
    <col min="4866" max="4866" width="13.88671875" style="18" customWidth="1"/>
    <col min="4867" max="4867" width="11.88671875" style="18" customWidth="1"/>
    <col min="4868" max="4870" width="9.6640625" style="18"/>
    <col min="4871" max="4871" width="15.44140625" style="18" customWidth="1"/>
    <col min="4872" max="4872" width="16.21875" style="18" customWidth="1"/>
    <col min="4873" max="4884" width="9.6640625" style="18"/>
    <col min="4885" max="4885" width="12" style="18" customWidth="1"/>
    <col min="4886" max="4886" width="12.77734375" style="18" customWidth="1"/>
    <col min="4887" max="4887" width="11.109375" style="18" customWidth="1"/>
    <col min="4888" max="4888" width="12" style="18" customWidth="1"/>
    <col min="4889" max="4889" width="9.6640625" style="18"/>
    <col min="4890" max="4890" width="15.33203125" style="18" customWidth="1"/>
    <col min="4891" max="4891" width="15.21875" style="18" customWidth="1"/>
    <col min="4892" max="4892" width="21.44140625" style="18" customWidth="1"/>
    <col min="4893" max="4908" width="9.6640625" style="18"/>
    <col min="4909" max="4910" width="13.44140625" style="18" customWidth="1"/>
    <col min="4911" max="4911" width="9.6640625" style="18"/>
    <col min="4912" max="4912" width="13.88671875" style="18" customWidth="1"/>
    <col min="4913" max="4913" width="10.6640625" style="18" customWidth="1"/>
    <col min="4914" max="4914" width="17.33203125" style="18" customWidth="1"/>
    <col min="4915" max="4916" width="12.6640625" style="18" customWidth="1"/>
    <col min="4917" max="4917" width="11.21875" style="18" customWidth="1"/>
    <col min="4918" max="4918" width="18.33203125" style="18" customWidth="1"/>
    <col min="4919" max="4919" width="12.88671875" style="18" customWidth="1"/>
    <col min="4920" max="4921" width="13.21875" style="18" customWidth="1"/>
    <col min="4922" max="4922" width="10.88671875" style="18" customWidth="1"/>
    <col min="4923" max="4923" width="11.109375" style="18" customWidth="1"/>
    <col min="4924" max="4924" width="15.21875" style="18" customWidth="1"/>
    <col min="4925" max="4925" width="9.6640625" style="18"/>
    <col min="4926" max="4926" width="11" style="18" customWidth="1"/>
    <col min="4927" max="4927" width="10.77734375" style="18" customWidth="1"/>
    <col min="4928" max="4928" width="11.44140625" style="18" customWidth="1"/>
    <col min="4929" max="4929" width="4" style="18" customWidth="1"/>
    <col min="4930" max="5120" width="9.6640625" style="18"/>
    <col min="5121" max="5121" width="6.44140625" style="18" customWidth="1"/>
    <col min="5122" max="5122" width="13.88671875" style="18" customWidth="1"/>
    <col min="5123" max="5123" width="11.88671875" style="18" customWidth="1"/>
    <col min="5124" max="5126" width="9.6640625" style="18"/>
    <col min="5127" max="5127" width="15.44140625" style="18" customWidth="1"/>
    <col min="5128" max="5128" width="16.21875" style="18" customWidth="1"/>
    <col min="5129" max="5140" width="9.6640625" style="18"/>
    <col min="5141" max="5141" width="12" style="18" customWidth="1"/>
    <col min="5142" max="5142" width="12.77734375" style="18" customWidth="1"/>
    <col min="5143" max="5143" width="11.109375" style="18" customWidth="1"/>
    <col min="5144" max="5144" width="12" style="18" customWidth="1"/>
    <col min="5145" max="5145" width="9.6640625" style="18"/>
    <col min="5146" max="5146" width="15.33203125" style="18" customWidth="1"/>
    <col min="5147" max="5147" width="15.21875" style="18" customWidth="1"/>
    <col min="5148" max="5148" width="21.44140625" style="18" customWidth="1"/>
    <col min="5149" max="5164" width="9.6640625" style="18"/>
    <col min="5165" max="5166" width="13.44140625" style="18" customWidth="1"/>
    <col min="5167" max="5167" width="9.6640625" style="18"/>
    <col min="5168" max="5168" width="13.88671875" style="18" customWidth="1"/>
    <col min="5169" max="5169" width="10.6640625" style="18" customWidth="1"/>
    <col min="5170" max="5170" width="17.33203125" style="18" customWidth="1"/>
    <col min="5171" max="5172" width="12.6640625" style="18" customWidth="1"/>
    <col min="5173" max="5173" width="11.21875" style="18" customWidth="1"/>
    <col min="5174" max="5174" width="18.33203125" style="18" customWidth="1"/>
    <col min="5175" max="5175" width="12.88671875" style="18" customWidth="1"/>
    <col min="5176" max="5177" width="13.21875" style="18" customWidth="1"/>
    <col min="5178" max="5178" width="10.88671875" style="18" customWidth="1"/>
    <col min="5179" max="5179" width="11.109375" style="18" customWidth="1"/>
    <col min="5180" max="5180" width="15.21875" style="18" customWidth="1"/>
    <col min="5181" max="5181" width="9.6640625" style="18"/>
    <col min="5182" max="5182" width="11" style="18" customWidth="1"/>
    <col min="5183" max="5183" width="10.77734375" style="18" customWidth="1"/>
    <col min="5184" max="5184" width="11.44140625" style="18" customWidth="1"/>
    <col min="5185" max="5185" width="4" style="18" customWidth="1"/>
    <col min="5186" max="5376" width="9.6640625" style="18"/>
    <col min="5377" max="5377" width="6.44140625" style="18" customWidth="1"/>
    <col min="5378" max="5378" width="13.88671875" style="18" customWidth="1"/>
    <col min="5379" max="5379" width="11.88671875" style="18" customWidth="1"/>
    <col min="5380" max="5382" width="9.6640625" style="18"/>
    <col min="5383" max="5383" width="15.44140625" style="18" customWidth="1"/>
    <col min="5384" max="5384" width="16.21875" style="18" customWidth="1"/>
    <col min="5385" max="5396" width="9.6640625" style="18"/>
    <col min="5397" max="5397" width="12" style="18" customWidth="1"/>
    <col min="5398" max="5398" width="12.77734375" style="18" customWidth="1"/>
    <col min="5399" max="5399" width="11.109375" style="18" customWidth="1"/>
    <col min="5400" max="5400" width="12" style="18" customWidth="1"/>
    <col min="5401" max="5401" width="9.6640625" style="18"/>
    <col min="5402" max="5402" width="15.33203125" style="18" customWidth="1"/>
    <col min="5403" max="5403" width="15.21875" style="18" customWidth="1"/>
    <col min="5404" max="5404" width="21.44140625" style="18" customWidth="1"/>
    <col min="5405" max="5420" width="9.6640625" style="18"/>
    <col min="5421" max="5422" width="13.44140625" style="18" customWidth="1"/>
    <col min="5423" max="5423" width="9.6640625" style="18"/>
    <col min="5424" max="5424" width="13.88671875" style="18" customWidth="1"/>
    <col min="5425" max="5425" width="10.6640625" style="18" customWidth="1"/>
    <col min="5426" max="5426" width="17.33203125" style="18" customWidth="1"/>
    <col min="5427" max="5428" width="12.6640625" style="18" customWidth="1"/>
    <col min="5429" max="5429" width="11.21875" style="18" customWidth="1"/>
    <col min="5430" max="5430" width="18.33203125" style="18" customWidth="1"/>
    <col min="5431" max="5431" width="12.88671875" style="18" customWidth="1"/>
    <col min="5432" max="5433" width="13.21875" style="18" customWidth="1"/>
    <col min="5434" max="5434" width="10.88671875" style="18" customWidth="1"/>
    <col min="5435" max="5435" width="11.109375" style="18" customWidth="1"/>
    <col min="5436" max="5436" width="15.21875" style="18" customWidth="1"/>
    <col min="5437" max="5437" width="9.6640625" style="18"/>
    <col min="5438" max="5438" width="11" style="18" customWidth="1"/>
    <col min="5439" max="5439" width="10.77734375" style="18" customWidth="1"/>
    <col min="5440" max="5440" width="11.44140625" style="18" customWidth="1"/>
    <col min="5441" max="5441" width="4" style="18" customWidth="1"/>
    <col min="5442" max="5632" width="9.6640625" style="18"/>
    <col min="5633" max="5633" width="6.44140625" style="18" customWidth="1"/>
    <col min="5634" max="5634" width="13.88671875" style="18" customWidth="1"/>
    <col min="5635" max="5635" width="11.88671875" style="18" customWidth="1"/>
    <col min="5636" max="5638" width="9.6640625" style="18"/>
    <col min="5639" max="5639" width="15.44140625" style="18" customWidth="1"/>
    <col min="5640" max="5640" width="16.21875" style="18" customWidth="1"/>
    <col min="5641" max="5652" width="9.6640625" style="18"/>
    <col min="5653" max="5653" width="12" style="18" customWidth="1"/>
    <col min="5654" max="5654" width="12.77734375" style="18" customWidth="1"/>
    <col min="5655" max="5655" width="11.109375" style="18" customWidth="1"/>
    <col min="5656" max="5656" width="12" style="18" customWidth="1"/>
    <col min="5657" max="5657" width="9.6640625" style="18"/>
    <col min="5658" max="5658" width="15.33203125" style="18" customWidth="1"/>
    <col min="5659" max="5659" width="15.21875" style="18" customWidth="1"/>
    <col min="5660" max="5660" width="21.44140625" style="18" customWidth="1"/>
    <col min="5661" max="5676" width="9.6640625" style="18"/>
    <col min="5677" max="5678" width="13.44140625" style="18" customWidth="1"/>
    <col min="5679" max="5679" width="9.6640625" style="18"/>
    <col min="5680" max="5680" width="13.88671875" style="18" customWidth="1"/>
    <col min="5681" max="5681" width="10.6640625" style="18" customWidth="1"/>
    <col min="5682" max="5682" width="17.33203125" style="18" customWidth="1"/>
    <col min="5683" max="5684" width="12.6640625" style="18" customWidth="1"/>
    <col min="5685" max="5685" width="11.21875" style="18" customWidth="1"/>
    <col min="5686" max="5686" width="18.33203125" style="18" customWidth="1"/>
    <col min="5687" max="5687" width="12.88671875" style="18" customWidth="1"/>
    <col min="5688" max="5689" width="13.21875" style="18" customWidth="1"/>
    <col min="5690" max="5690" width="10.88671875" style="18" customWidth="1"/>
    <col min="5691" max="5691" width="11.109375" style="18" customWidth="1"/>
    <col min="5692" max="5692" width="15.21875" style="18" customWidth="1"/>
    <col min="5693" max="5693" width="9.6640625" style="18"/>
    <col min="5694" max="5694" width="11" style="18" customWidth="1"/>
    <col min="5695" max="5695" width="10.77734375" style="18" customWidth="1"/>
    <col min="5696" max="5696" width="11.44140625" style="18" customWidth="1"/>
    <col min="5697" max="5697" width="4" style="18" customWidth="1"/>
    <col min="5698" max="5888" width="9.6640625" style="18"/>
    <col min="5889" max="5889" width="6.44140625" style="18" customWidth="1"/>
    <col min="5890" max="5890" width="13.88671875" style="18" customWidth="1"/>
    <col min="5891" max="5891" width="11.88671875" style="18" customWidth="1"/>
    <col min="5892" max="5894" width="9.6640625" style="18"/>
    <col min="5895" max="5895" width="15.44140625" style="18" customWidth="1"/>
    <col min="5896" max="5896" width="16.21875" style="18" customWidth="1"/>
    <col min="5897" max="5908" width="9.6640625" style="18"/>
    <col min="5909" max="5909" width="12" style="18" customWidth="1"/>
    <col min="5910" max="5910" width="12.77734375" style="18" customWidth="1"/>
    <col min="5911" max="5911" width="11.109375" style="18" customWidth="1"/>
    <col min="5912" max="5912" width="12" style="18" customWidth="1"/>
    <col min="5913" max="5913" width="9.6640625" style="18"/>
    <col min="5914" max="5914" width="15.33203125" style="18" customWidth="1"/>
    <col min="5915" max="5915" width="15.21875" style="18" customWidth="1"/>
    <col min="5916" max="5916" width="21.44140625" style="18" customWidth="1"/>
    <col min="5917" max="5932" width="9.6640625" style="18"/>
    <col min="5933" max="5934" width="13.44140625" style="18" customWidth="1"/>
    <col min="5935" max="5935" width="9.6640625" style="18"/>
    <col min="5936" max="5936" width="13.88671875" style="18" customWidth="1"/>
    <col min="5937" max="5937" width="10.6640625" style="18" customWidth="1"/>
    <col min="5938" max="5938" width="17.33203125" style="18" customWidth="1"/>
    <col min="5939" max="5940" width="12.6640625" style="18" customWidth="1"/>
    <col min="5941" max="5941" width="11.21875" style="18" customWidth="1"/>
    <col min="5942" max="5942" width="18.33203125" style="18" customWidth="1"/>
    <col min="5943" max="5943" width="12.88671875" style="18" customWidth="1"/>
    <col min="5944" max="5945" width="13.21875" style="18" customWidth="1"/>
    <col min="5946" max="5946" width="10.88671875" style="18" customWidth="1"/>
    <col min="5947" max="5947" width="11.109375" style="18" customWidth="1"/>
    <col min="5948" max="5948" width="15.21875" style="18" customWidth="1"/>
    <col min="5949" max="5949" width="9.6640625" style="18"/>
    <col min="5950" max="5950" width="11" style="18" customWidth="1"/>
    <col min="5951" max="5951" width="10.77734375" style="18" customWidth="1"/>
    <col min="5952" max="5952" width="11.44140625" style="18" customWidth="1"/>
    <col min="5953" max="5953" width="4" style="18" customWidth="1"/>
    <col min="5954" max="6144" width="9.6640625" style="18"/>
    <col min="6145" max="6145" width="6.44140625" style="18" customWidth="1"/>
    <col min="6146" max="6146" width="13.88671875" style="18" customWidth="1"/>
    <col min="6147" max="6147" width="11.88671875" style="18" customWidth="1"/>
    <col min="6148" max="6150" width="9.6640625" style="18"/>
    <col min="6151" max="6151" width="15.44140625" style="18" customWidth="1"/>
    <col min="6152" max="6152" width="16.21875" style="18" customWidth="1"/>
    <col min="6153" max="6164" width="9.6640625" style="18"/>
    <col min="6165" max="6165" width="12" style="18" customWidth="1"/>
    <col min="6166" max="6166" width="12.77734375" style="18" customWidth="1"/>
    <col min="6167" max="6167" width="11.109375" style="18" customWidth="1"/>
    <col min="6168" max="6168" width="12" style="18" customWidth="1"/>
    <col min="6169" max="6169" width="9.6640625" style="18"/>
    <col min="6170" max="6170" width="15.33203125" style="18" customWidth="1"/>
    <col min="6171" max="6171" width="15.21875" style="18" customWidth="1"/>
    <col min="6172" max="6172" width="21.44140625" style="18" customWidth="1"/>
    <col min="6173" max="6188" width="9.6640625" style="18"/>
    <col min="6189" max="6190" width="13.44140625" style="18" customWidth="1"/>
    <col min="6191" max="6191" width="9.6640625" style="18"/>
    <col min="6192" max="6192" width="13.88671875" style="18" customWidth="1"/>
    <col min="6193" max="6193" width="10.6640625" style="18" customWidth="1"/>
    <col min="6194" max="6194" width="17.33203125" style="18" customWidth="1"/>
    <col min="6195" max="6196" width="12.6640625" style="18" customWidth="1"/>
    <col min="6197" max="6197" width="11.21875" style="18" customWidth="1"/>
    <col min="6198" max="6198" width="18.33203125" style="18" customWidth="1"/>
    <col min="6199" max="6199" width="12.88671875" style="18" customWidth="1"/>
    <col min="6200" max="6201" width="13.21875" style="18" customWidth="1"/>
    <col min="6202" max="6202" width="10.88671875" style="18" customWidth="1"/>
    <col min="6203" max="6203" width="11.109375" style="18" customWidth="1"/>
    <col min="6204" max="6204" width="15.21875" style="18" customWidth="1"/>
    <col min="6205" max="6205" width="9.6640625" style="18"/>
    <col min="6206" max="6206" width="11" style="18" customWidth="1"/>
    <col min="6207" max="6207" width="10.77734375" style="18" customWidth="1"/>
    <col min="6208" max="6208" width="11.44140625" style="18" customWidth="1"/>
    <col min="6209" max="6209" width="4" style="18" customWidth="1"/>
    <col min="6210" max="6400" width="9.6640625" style="18"/>
    <col min="6401" max="6401" width="6.44140625" style="18" customWidth="1"/>
    <col min="6402" max="6402" width="13.88671875" style="18" customWidth="1"/>
    <col min="6403" max="6403" width="11.88671875" style="18" customWidth="1"/>
    <col min="6404" max="6406" width="9.6640625" style="18"/>
    <col min="6407" max="6407" width="15.44140625" style="18" customWidth="1"/>
    <col min="6408" max="6408" width="16.21875" style="18" customWidth="1"/>
    <col min="6409" max="6420" width="9.6640625" style="18"/>
    <col min="6421" max="6421" width="12" style="18" customWidth="1"/>
    <col min="6422" max="6422" width="12.77734375" style="18" customWidth="1"/>
    <col min="6423" max="6423" width="11.109375" style="18" customWidth="1"/>
    <col min="6424" max="6424" width="12" style="18" customWidth="1"/>
    <col min="6425" max="6425" width="9.6640625" style="18"/>
    <col min="6426" max="6426" width="15.33203125" style="18" customWidth="1"/>
    <col min="6427" max="6427" width="15.21875" style="18" customWidth="1"/>
    <col min="6428" max="6428" width="21.44140625" style="18" customWidth="1"/>
    <col min="6429" max="6444" width="9.6640625" style="18"/>
    <col min="6445" max="6446" width="13.44140625" style="18" customWidth="1"/>
    <col min="6447" max="6447" width="9.6640625" style="18"/>
    <col min="6448" max="6448" width="13.88671875" style="18" customWidth="1"/>
    <col min="6449" max="6449" width="10.6640625" style="18" customWidth="1"/>
    <col min="6450" max="6450" width="17.33203125" style="18" customWidth="1"/>
    <col min="6451" max="6452" width="12.6640625" style="18" customWidth="1"/>
    <col min="6453" max="6453" width="11.21875" style="18" customWidth="1"/>
    <col min="6454" max="6454" width="18.33203125" style="18" customWidth="1"/>
    <col min="6455" max="6455" width="12.88671875" style="18" customWidth="1"/>
    <col min="6456" max="6457" width="13.21875" style="18" customWidth="1"/>
    <col min="6458" max="6458" width="10.88671875" style="18" customWidth="1"/>
    <col min="6459" max="6459" width="11.109375" style="18" customWidth="1"/>
    <col min="6460" max="6460" width="15.21875" style="18" customWidth="1"/>
    <col min="6461" max="6461" width="9.6640625" style="18"/>
    <col min="6462" max="6462" width="11" style="18" customWidth="1"/>
    <col min="6463" max="6463" width="10.77734375" style="18" customWidth="1"/>
    <col min="6464" max="6464" width="11.44140625" style="18" customWidth="1"/>
    <col min="6465" max="6465" width="4" style="18" customWidth="1"/>
    <col min="6466" max="6656" width="9.6640625" style="18"/>
    <col min="6657" max="6657" width="6.44140625" style="18" customWidth="1"/>
    <col min="6658" max="6658" width="13.88671875" style="18" customWidth="1"/>
    <col min="6659" max="6659" width="11.88671875" style="18" customWidth="1"/>
    <col min="6660" max="6662" width="9.6640625" style="18"/>
    <col min="6663" max="6663" width="15.44140625" style="18" customWidth="1"/>
    <col min="6664" max="6664" width="16.21875" style="18" customWidth="1"/>
    <col min="6665" max="6676" width="9.6640625" style="18"/>
    <col min="6677" max="6677" width="12" style="18" customWidth="1"/>
    <col min="6678" max="6678" width="12.77734375" style="18" customWidth="1"/>
    <col min="6679" max="6679" width="11.109375" style="18" customWidth="1"/>
    <col min="6680" max="6680" width="12" style="18" customWidth="1"/>
    <col min="6681" max="6681" width="9.6640625" style="18"/>
    <col min="6682" max="6682" width="15.33203125" style="18" customWidth="1"/>
    <col min="6683" max="6683" width="15.21875" style="18" customWidth="1"/>
    <col min="6684" max="6684" width="21.44140625" style="18" customWidth="1"/>
    <col min="6685" max="6700" width="9.6640625" style="18"/>
    <col min="6701" max="6702" width="13.44140625" style="18" customWidth="1"/>
    <col min="6703" max="6703" width="9.6640625" style="18"/>
    <col min="6704" max="6704" width="13.88671875" style="18" customWidth="1"/>
    <col min="6705" max="6705" width="10.6640625" style="18" customWidth="1"/>
    <col min="6706" max="6706" width="17.33203125" style="18" customWidth="1"/>
    <col min="6707" max="6708" width="12.6640625" style="18" customWidth="1"/>
    <col min="6709" max="6709" width="11.21875" style="18" customWidth="1"/>
    <col min="6710" max="6710" width="18.33203125" style="18" customWidth="1"/>
    <col min="6711" max="6711" width="12.88671875" style="18" customWidth="1"/>
    <col min="6712" max="6713" width="13.21875" style="18" customWidth="1"/>
    <col min="6714" max="6714" width="10.88671875" style="18" customWidth="1"/>
    <col min="6715" max="6715" width="11.109375" style="18" customWidth="1"/>
    <col min="6716" max="6716" width="15.21875" style="18" customWidth="1"/>
    <col min="6717" max="6717" width="9.6640625" style="18"/>
    <col min="6718" max="6718" width="11" style="18" customWidth="1"/>
    <col min="6719" max="6719" width="10.77734375" style="18" customWidth="1"/>
    <col min="6720" max="6720" width="11.44140625" style="18" customWidth="1"/>
    <col min="6721" max="6721" width="4" style="18" customWidth="1"/>
    <col min="6722" max="6912" width="9.6640625" style="18"/>
    <col min="6913" max="6913" width="6.44140625" style="18" customWidth="1"/>
    <col min="6914" max="6914" width="13.88671875" style="18" customWidth="1"/>
    <col min="6915" max="6915" width="11.88671875" style="18" customWidth="1"/>
    <col min="6916" max="6918" width="9.6640625" style="18"/>
    <col min="6919" max="6919" width="15.44140625" style="18" customWidth="1"/>
    <col min="6920" max="6920" width="16.21875" style="18" customWidth="1"/>
    <col min="6921" max="6932" width="9.6640625" style="18"/>
    <col min="6933" max="6933" width="12" style="18" customWidth="1"/>
    <col min="6934" max="6934" width="12.77734375" style="18" customWidth="1"/>
    <col min="6935" max="6935" width="11.109375" style="18" customWidth="1"/>
    <col min="6936" max="6936" width="12" style="18" customWidth="1"/>
    <col min="6937" max="6937" width="9.6640625" style="18"/>
    <col min="6938" max="6938" width="15.33203125" style="18" customWidth="1"/>
    <col min="6939" max="6939" width="15.21875" style="18" customWidth="1"/>
    <col min="6940" max="6940" width="21.44140625" style="18" customWidth="1"/>
    <col min="6941" max="6956" width="9.6640625" style="18"/>
    <col min="6957" max="6958" width="13.44140625" style="18" customWidth="1"/>
    <col min="6959" max="6959" width="9.6640625" style="18"/>
    <col min="6960" max="6960" width="13.88671875" style="18" customWidth="1"/>
    <col min="6961" max="6961" width="10.6640625" style="18" customWidth="1"/>
    <col min="6962" max="6962" width="17.33203125" style="18" customWidth="1"/>
    <col min="6963" max="6964" width="12.6640625" style="18" customWidth="1"/>
    <col min="6965" max="6965" width="11.21875" style="18" customWidth="1"/>
    <col min="6966" max="6966" width="18.33203125" style="18" customWidth="1"/>
    <col min="6967" max="6967" width="12.88671875" style="18" customWidth="1"/>
    <col min="6968" max="6969" width="13.21875" style="18" customWidth="1"/>
    <col min="6970" max="6970" width="10.88671875" style="18" customWidth="1"/>
    <col min="6971" max="6971" width="11.109375" style="18" customWidth="1"/>
    <col min="6972" max="6972" width="15.21875" style="18" customWidth="1"/>
    <col min="6973" max="6973" width="9.6640625" style="18"/>
    <col min="6974" max="6974" width="11" style="18" customWidth="1"/>
    <col min="6975" max="6975" width="10.77734375" style="18" customWidth="1"/>
    <col min="6976" max="6976" width="11.44140625" style="18" customWidth="1"/>
    <col min="6977" max="6977" width="4" style="18" customWidth="1"/>
    <col min="6978" max="7168" width="9.6640625" style="18"/>
    <col min="7169" max="7169" width="6.44140625" style="18" customWidth="1"/>
    <col min="7170" max="7170" width="13.88671875" style="18" customWidth="1"/>
    <col min="7171" max="7171" width="11.88671875" style="18" customWidth="1"/>
    <col min="7172" max="7174" width="9.6640625" style="18"/>
    <col min="7175" max="7175" width="15.44140625" style="18" customWidth="1"/>
    <col min="7176" max="7176" width="16.21875" style="18" customWidth="1"/>
    <col min="7177" max="7188" width="9.6640625" style="18"/>
    <col min="7189" max="7189" width="12" style="18" customWidth="1"/>
    <col min="7190" max="7190" width="12.77734375" style="18" customWidth="1"/>
    <col min="7191" max="7191" width="11.109375" style="18" customWidth="1"/>
    <col min="7192" max="7192" width="12" style="18" customWidth="1"/>
    <col min="7193" max="7193" width="9.6640625" style="18"/>
    <col min="7194" max="7194" width="15.33203125" style="18" customWidth="1"/>
    <col min="7195" max="7195" width="15.21875" style="18" customWidth="1"/>
    <col min="7196" max="7196" width="21.44140625" style="18" customWidth="1"/>
    <col min="7197" max="7212" width="9.6640625" style="18"/>
    <col min="7213" max="7214" width="13.44140625" style="18" customWidth="1"/>
    <col min="7215" max="7215" width="9.6640625" style="18"/>
    <col min="7216" max="7216" width="13.88671875" style="18" customWidth="1"/>
    <col min="7217" max="7217" width="10.6640625" style="18" customWidth="1"/>
    <col min="7218" max="7218" width="17.33203125" style="18" customWidth="1"/>
    <col min="7219" max="7220" width="12.6640625" style="18" customWidth="1"/>
    <col min="7221" max="7221" width="11.21875" style="18" customWidth="1"/>
    <col min="7222" max="7222" width="18.33203125" style="18" customWidth="1"/>
    <col min="7223" max="7223" width="12.88671875" style="18" customWidth="1"/>
    <col min="7224" max="7225" width="13.21875" style="18" customWidth="1"/>
    <col min="7226" max="7226" width="10.88671875" style="18" customWidth="1"/>
    <col min="7227" max="7227" width="11.109375" style="18" customWidth="1"/>
    <col min="7228" max="7228" width="15.21875" style="18" customWidth="1"/>
    <col min="7229" max="7229" width="9.6640625" style="18"/>
    <col min="7230" max="7230" width="11" style="18" customWidth="1"/>
    <col min="7231" max="7231" width="10.77734375" style="18" customWidth="1"/>
    <col min="7232" max="7232" width="11.44140625" style="18" customWidth="1"/>
    <col min="7233" max="7233" width="4" style="18" customWidth="1"/>
    <col min="7234" max="7424" width="9.6640625" style="18"/>
    <col min="7425" max="7425" width="6.44140625" style="18" customWidth="1"/>
    <col min="7426" max="7426" width="13.88671875" style="18" customWidth="1"/>
    <col min="7427" max="7427" width="11.88671875" style="18" customWidth="1"/>
    <col min="7428" max="7430" width="9.6640625" style="18"/>
    <col min="7431" max="7431" width="15.44140625" style="18" customWidth="1"/>
    <col min="7432" max="7432" width="16.21875" style="18" customWidth="1"/>
    <col min="7433" max="7444" width="9.6640625" style="18"/>
    <col min="7445" max="7445" width="12" style="18" customWidth="1"/>
    <col min="7446" max="7446" width="12.77734375" style="18" customWidth="1"/>
    <col min="7447" max="7447" width="11.109375" style="18" customWidth="1"/>
    <col min="7448" max="7448" width="12" style="18" customWidth="1"/>
    <col min="7449" max="7449" width="9.6640625" style="18"/>
    <col min="7450" max="7450" width="15.33203125" style="18" customWidth="1"/>
    <col min="7451" max="7451" width="15.21875" style="18" customWidth="1"/>
    <col min="7452" max="7452" width="21.44140625" style="18" customWidth="1"/>
    <col min="7453" max="7468" width="9.6640625" style="18"/>
    <col min="7469" max="7470" width="13.44140625" style="18" customWidth="1"/>
    <col min="7471" max="7471" width="9.6640625" style="18"/>
    <col min="7472" max="7472" width="13.88671875" style="18" customWidth="1"/>
    <col min="7473" max="7473" width="10.6640625" style="18" customWidth="1"/>
    <col min="7474" max="7474" width="17.33203125" style="18" customWidth="1"/>
    <col min="7475" max="7476" width="12.6640625" style="18" customWidth="1"/>
    <col min="7477" max="7477" width="11.21875" style="18" customWidth="1"/>
    <col min="7478" max="7478" width="18.33203125" style="18" customWidth="1"/>
    <col min="7479" max="7479" width="12.88671875" style="18" customWidth="1"/>
    <col min="7480" max="7481" width="13.21875" style="18" customWidth="1"/>
    <col min="7482" max="7482" width="10.88671875" style="18" customWidth="1"/>
    <col min="7483" max="7483" width="11.109375" style="18" customWidth="1"/>
    <col min="7484" max="7484" width="15.21875" style="18" customWidth="1"/>
    <col min="7485" max="7485" width="9.6640625" style="18"/>
    <col min="7486" max="7486" width="11" style="18" customWidth="1"/>
    <col min="7487" max="7487" width="10.77734375" style="18" customWidth="1"/>
    <col min="7488" max="7488" width="11.44140625" style="18" customWidth="1"/>
    <col min="7489" max="7489" width="4" style="18" customWidth="1"/>
    <col min="7490" max="7680" width="9.6640625" style="18"/>
    <col min="7681" max="7681" width="6.44140625" style="18" customWidth="1"/>
    <col min="7682" max="7682" width="13.88671875" style="18" customWidth="1"/>
    <col min="7683" max="7683" width="11.88671875" style="18" customWidth="1"/>
    <col min="7684" max="7686" width="9.6640625" style="18"/>
    <col min="7687" max="7687" width="15.44140625" style="18" customWidth="1"/>
    <col min="7688" max="7688" width="16.21875" style="18" customWidth="1"/>
    <col min="7689" max="7700" width="9.6640625" style="18"/>
    <col min="7701" max="7701" width="12" style="18" customWidth="1"/>
    <col min="7702" max="7702" width="12.77734375" style="18" customWidth="1"/>
    <col min="7703" max="7703" width="11.109375" style="18" customWidth="1"/>
    <col min="7704" max="7704" width="12" style="18" customWidth="1"/>
    <col min="7705" max="7705" width="9.6640625" style="18"/>
    <col min="7706" max="7706" width="15.33203125" style="18" customWidth="1"/>
    <col min="7707" max="7707" width="15.21875" style="18" customWidth="1"/>
    <col min="7708" max="7708" width="21.44140625" style="18" customWidth="1"/>
    <col min="7709" max="7724" width="9.6640625" style="18"/>
    <col min="7725" max="7726" width="13.44140625" style="18" customWidth="1"/>
    <col min="7727" max="7727" width="9.6640625" style="18"/>
    <col min="7728" max="7728" width="13.88671875" style="18" customWidth="1"/>
    <col min="7729" max="7729" width="10.6640625" style="18" customWidth="1"/>
    <col min="7730" max="7730" width="17.33203125" style="18" customWidth="1"/>
    <col min="7731" max="7732" width="12.6640625" style="18" customWidth="1"/>
    <col min="7733" max="7733" width="11.21875" style="18" customWidth="1"/>
    <col min="7734" max="7734" width="18.33203125" style="18" customWidth="1"/>
    <col min="7735" max="7735" width="12.88671875" style="18" customWidth="1"/>
    <col min="7736" max="7737" width="13.21875" style="18" customWidth="1"/>
    <col min="7738" max="7738" width="10.88671875" style="18" customWidth="1"/>
    <col min="7739" max="7739" width="11.109375" style="18" customWidth="1"/>
    <col min="7740" max="7740" width="15.21875" style="18" customWidth="1"/>
    <col min="7741" max="7741" width="9.6640625" style="18"/>
    <col min="7742" max="7742" width="11" style="18" customWidth="1"/>
    <col min="7743" max="7743" width="10.77734375" style="18" customWidth="1"/>
    <col min="7744" max="7744" width="11.44140625" style="18" customWidth="1"/>
    <col min="7745" max="7745" width="4" style="18" customWidth="1"/>
    <col min="7746" max="7936" width="9.6640625" style="18"/>
    <col min="7937" max="7937" width="6.44140625" style="18" customWidth="1"/>
    <col min="7938" max="7938" width="13.88671875" style="18" customWidth="1"/>
    <col min="7939" max="7939" width="11.88671875" style="18" customWidth="1"/>
    <col min="7940" max="7942" width="9.6640625" style="18"/>
    <col min="7943" max="7943" width="15.44140625" style="18" customWidth="1"/>
    <col min="7944" max="7944" width="16.21875" style="18" customWidth="1"/>
    <col min="7945" max="7956" width="9.6640625" style="18"/>
    <col min="7957" max="7957" width="12" style="18" customWidth="1"/>
    <col min="7958" max="7958" width="12.77734375" style="18" customWidth="1"/>
    <col min="7959" max="7959" width="11.109375" style="18" customWidth="1"/>
    <col min="7960" max="7960" width="12" style="18" customWidth="1"/>
    <col min="7961" max="7961" width="9.6640625" style="18"/>
    <col min="7962" max="7962" width="15.33203125" style="18" customWidth="1"/>
    <col min="7963" max="7963" width="15.21875" style="18" customWidth="1"/>
    <col min="7964" max="7964" width="21.44140625" style="18" customWidth="1"/>
    <col min="7965" max="7980" width="9.6640625" style="18"/>
    <col min="7981" max="7982" width="13.44140625" style="18" customWidth="1"/>
    <col min="7983" max="7983" width="9.6640625" style="18"/>
    <col min="7984" max="7984" width="13.88671875" style="18" customWidth="1"/>
    <col min="7985" max="7985" width="10.6640625" style="18" customWidth="1"/>
    <col min="7986" max="7986" width="17.33203125" style="18" customWidth="1"/>
    <col min="7987" max="7988" width="12.6640625" style="18" customWidth="1"/>
    <col min="7989" max="7989" width="11.21875" style="18" customWidth="1"/>
    <col min="7990" max="7990" width="18.33203125" style="18" customWidth="1"/>
    <col min="7991" max="7991" width="12.88671875" style="18" customWidth="1"/>
    <col min="7992" max="7993" width="13.21875" style="18" customWidth="1"/>
    <col min="7994" max="7994" width="10.88671875" style="18" customWidth="1"/>
    <col min="7995" max="7995" width="11.109375" style="18" customWidth="1"/>
    <col min="7996" max="7996" width="15.21875" style="18" customWidth="1"/>
    <col min="7997" max="7997" width="9.6640625" style="18"/>
    <col min="7998" max="7998" width="11" style="18" customWidth="1"/>
    <col min="7999" max="7999" width="10.77734375" style="18" customWidth="1"/>
    <col min="8000" max="8000" width="11.44140625" style="18" customWidth="1"/>
    <col min="8001" max="8001" width="4" style="18" customWidth="1"/>
    <col min="8002" max="8192" width="9.6640625" style="18"/>
    <col min="8193" max="8193" width="6.44140625" style="18" customWidth="1"/>
    <col min="8194" max="8194" width="13.88671875" style="18" customWidth="1"/>
    <col min="8195" max="8195" width="11.88671875" style="18" customWidth="1"/>
    <col min="8196" max="8198" width="9.6640625" style="18"/>
    <col min="8199" max="8199" width="15.44140625" style="18" customWidth="1"/>
    <col min="8200" max="8200" width="16.21875" style="18" customWidth="1"/>
    <col min="8201" max="8212" width="9.6640625" style="18"/>
    <col min="8213" max="8213" width="12" style="18" customWidth="1"/>
    <col min="8214" max="8214" width="12.77734375" style="18" customWidth="1"/>
    <col min="8215" max="8215" width="11.109375" style="18" customWidth="1"/>
    <col min="8216" max="8216" width="12" style="18" customWidth="1"/>
    <col min="8217" max="8217" width="9.6640625" style="18"/>
    <col min="8218" max="8218" width="15.33203125" style="18" customWidth="1"/>
    <col min="8219" max="8219" width="15.21875" style="18" customWidth="1"/>
    <col min="8220" max="8220" width="21.44140625" style="18" customWidth="1"/>
    <col min="8221" max="8236" width="9.6640625" style="18"/>
    <col min="8237" max="8238" width="13.44140625" style="18" customWidth="1"/>
    <col min="8239" max="8239" width="9.6640625" style="18"/>
    <col min="8240" max="8240" width="13.88671875" style="18" customWidth="1"/>
    <col min="8241" max="8241" width="10.6640625" style="18" customWidth="1"/>
    <col min="8242" max="8242" width="17.33203125" style="18" customWidth="1"/>
    <col min="8243" max="8244" width="12.6640625" style="18" customWidth="1"/>
    <col min="8245" max="8245" width="11.21875" style="18" customWidth="1"/>
    <col min="8246" max="8246" width="18.33203125" style="18" customWidth="1"/>
    <col min="8247" max="8247" width="12.88671875" style="18" customWidth="1"/>
    <col min="8248" max="8249" width="13.21875" style="18" customWidth="1"/>
    <col min="8250" max="8250" width="10.88671875" style="18" customWidth="1"/>
    <col min="8251" max="8251" width="11.109375" style="18" customWidth="1"/>
    <col min="8252" max="8252" width="15.21875" style="18" customWidth="1"/>
    <col min="8253" max="8253" width="9.6640625" style="18"/>
    <col min="8254" max="8254" width="11" style="18" customWidth="1"/>
    <col min="8255" max="8255" width="10.77734375" style="18" customWidth="1"/>
    <col min="8256" max="8256" width="11.44140625" style="18" customWidth="1"/>
    <col min="8257" max="8257" width="4" style="18" customWidth="1"/>
    <col min="8258" max="8448" width="9.6640625" style="18"/>
    <col min="8449" max="8449" width="6.44140625" style="18" customWidth="1"/>
    <col min="8450" max="8450" width="13.88671875" style="18" customWidth="1"/>
    <col min="8451" max="8451" width="11.88671875" style="18" customWidth="1"/>
    <col min="8452" max="8454" width="9.6640625" style="18"/>
    <col min="8455" max="8455" width="15.44140625" style="18" customWidth="1"/>
    <col min="8456" max="8456" width="16.21875" style="18" customWidth="1"/>
    <col min="8457" max="8468" width="9.6640625" style="18"/>
    <col min="8469" max="8469" width="12" style="18" customWidth="1"/>
    <col min="8470" max="8470" width="12.77734375" style="18" customWidth="1"/>
    <col min="8471" max="8471" width="11.109375" style="18" customWidth="1"/>
    <col min="8472" max="8472" width="12" style="18" customWidth="1"/>
    <col min="8473" max="8473" width="9.6640625" style="18"/>
    <col min="8474" max="8474" width="15.33203125" style="18" customWidth="1"/>
    <col min="8475" max="8475" width="15.21875" style="18" customWidth="1"/>
    <col min="8476" max="8476" width="21.44140625" style="18" customWidth="1"/>
    <col min="8477" max="8492" width="9.6640625" style="18"/>
    <col min="8493" max="8494" width="13.44140625" style="18" customWidth="1"/>
    <col min="8495" max="8495" width="9.6640625" style="18"/>
    <col min="8496" max="8496" width="13.88671875" style="18" customWidth="1"/>
    <col min="8497" max="8497" width="10.6640625" style="18" customWidth="1"/>
    <col min="8498" max="8498" width="17.33203125" style="18" customWidth="1"/>
    <col min="8499" max="8500" width="12.6640625" style="18" customWidth="1"/>
    <col min="8501" max="8501" width="11.21875" style="18" customWidth="1"/>
    <col min="8502" max="8502" width="18.33203125" style="18" customWidth="1"/>
    <col min="8503" max="8503" width="12.88671875" style="18" customWidth="1"/>
    <col min="8504" max="8505" width="13.21875" style="18" customWidth="1"/>
    <col min="8506" max="8506" width="10.88671875" style="18" customWidth="1"/>
    <col min="8507" max="8507" width="11.109375" style="18" customWidth="1"/>
    <col min="8508" max="8508" width="15.21875" style="18" customWidth="1"/>
    <col min="8509" max="8509" width="9.6640625" style="18"/>
    <col min="8510" max="8510" width="11" style="18" customWidth="1"/>
    <col min="8511" max="8511" width="10.77734375" style="18" customWidth="1"/>
    <col min="8512" max="8512" width="11.44140625" style="18" customWidth="1"/>
    <col min="8513" max="8513" width="4" style="18" customWidth="1"/>
    <col min="8514" max="8704" width="9.6640625" style="18"/>
    <col min="8705" max="8705" width="6.44140625" style="18" customWidth="1"/>
    <col min="8706" max="8706" width="13.88671875" style="18" customWidth="1"/>
    <col min="8707" max="8707" width="11.88671875" style="18" customWidth="1"/>
    <col min="8708" max="8710" width="9.6640625" style="18"/>
    <col min="8711" max="8711" width="15.44140625" style="18" customWidth="1"/>
    <col min="8712" max="8712" width="16.21875" style="18" customWidth="1"/>
    <col min="8713" max="8724" width="9.6640625" style="18"/>
    <col min="8725" max="8725" width="12" style="18" customWidth="1"/>
    <col min="8726" max="8726" width="12.77734375" style="18" customWidth="1"/>
    <col min="8727" max="8727" width="11.109375" style="18" customWidth="1"/>
    <col min="8728" max="8728" width="12" style="18" customWidth="1"/>
    <col min="8729" max="8729" width="9.6640625" style="18"/>
    <col min="8730" max="8730" width="15.33203125" style="18" customWidth="1"/>
    <col min="8731" max="8731" width="15.21875" style="18" customWidth="1"/>
    <col min="8732" max="8732" width="21.44140625" style="18" customWidth="1"/>
    <col min="8733" max="8748" width="9.6640625" style="18"/>
    <col min="8749" max="8750" width="13.44140625" style="18" customWidth="1"/>
    <col min="8751" max="8751" width="9.6640625" style="18"/>
    <col min="8752" max="8752" width="13.88671875" style="18" customWidth="1"/>
    <col min="8753" max="8753" width="10.6640625" style="18" customWidth="1"/>
    <col min="8754" max="8754" width="17.33203125" style="18" customWidth="1"/>
    <col min="8755" max="8756" width="12.6640625" style="18" customWidth="1"/>
    <col min="8757" max="8757" width="11.21875" style="18" customWidth="1"/>
    <col min="8758" max="8758" width="18.33203125" style="18" customWidth="1"/>
    <col min="8759" max="8759" width="12.88671875" style="18" customWidth="1"/>
    <col min="8760" max="8761" width="13.21875" style="18" customWidth="1"/>
    <col min="8762" max="8762" width="10.88671875" style="18" customWidth="1"/>
    <col min="8763" max="8763" width="11.109375" style="18" customWidth="1"/>
    <col min="8764" max="8764" width="15.21875" style="18" customWidth="1"/>
    <col min="8765" max="8765" width="9.6640625" style="18"/>
    <col min="8766" max="8766" width="11" style="18" customWidth="1"/>
    <col min="8767" max="8767" width="10.77734375" style="18" customWidth="1"/>
    <col min="8768" max="8768" width="11.44140625" style="18" customWidth="1"/>
    <col min="8769" max="8769" width="4" style="18" customWidth="1"/>
    <col min="8770" max="8960" width="9.6640625" style="18"/>
    <col min="8961" max="8961" width="6.44140625" style="18" customWidth="1"/>
    <col min="8962" max="8962" width="13.88671875" style="18" customWidth="1"/>
    <col min="8963" max="8963" width="11.88671875" style="18" customWidth="1"/>
    <col min="8964" max="8966" width="9.6640625" style="18"/>
    <col min="8967" max="8967" width="15.44140625" style="18" customWidth="1"/>
    <col min="8968" max="8968" width="16.21875" style="18" customWidth="1"/>
    <col min="8969" max="8980" width="9.6640625" style="18"/>
    <col min="8981" max="8981" width="12" style="18" customWidth="1"/>
    <col min="8982" max="8982" width="12.77734375" style="18" customWidth="1"/>
    <col min="8983" max="8983" width="11.109375" style="18" customWidth="1"/>
    <col min="8984" max="8984" width="12" style="18" customWidth="1"/>
    <col min="8985" max="8985" width="9.6640625" style="18"/>
    <col min="8986" max="8986" width="15.33203125" style="18" customWidth="1"/>
    <col min="8987" max="8987" width="15.21875" style="18" customWidth="1"/>
    <col min="8988" max="8988" width="21.44140625" style="18" customWidth="1"/>
    <col min="8989" max="9004" width="9.6640625" style="18"/>
    <col min="9005" max="9006" width="13.44140625" style="18" customWidth="1"/>
    <col min="9007" max="9007" width="9.6640625" style="18"/>
    <col min="9008" max="9008" width="13.88671875" style="18" customWidth="1"/>
    <col min="9009" max="9009" width="10.6640625" style="18" customWidth="1"/>
    <col min="9010" max="9010" width="17.33203125" style="18" customWidth="1"/>
    <col min="9011" max="9012" width="12.6640625" style="18" customWidth="1"/>
    <col min="9013" max="9013" width="11.21875" style="18" customWidth="1"/>
    <col min="9014" max="9014" width="18.33203125" style="18" customWidth="1"/>
    <col min="9015" max="9015" width="12.88671875" style="18" customWidth="1"/>
    <col min="9016" max="9017" width="13.21875" style="18" customWidth="1"/>
    <col min="9018" max="9018" width="10.88671875" style="18" customWidth="1"/>
    <col min="9019" max="9019" width="11.109375" style="18" customWidth="1"/>
    <col min="9020" max="9020" width="15.21875" style="18" customWidth="1"/>
    <col min="9021" max="9021" width="9.6640625" style="18"/>
    <col min="9022" max="9022" width="11" style="18" customWidth="1"/>
    <col min="9023" max="9023" width="10.77734375" style="18" customWidth="1"/>
    <col min="9024" max="9024" width="11.44140625" style="18" customWidth="1"/>
    <col min="9025" max="9025" width="4" style="18" customWidth="1"/>
    <col min="9026" max="9216" width="9.6640625" style="18"/>
    <col min="9217" max="9217" width="6.44140625" style="18" customWidth="1"/>
    <col min="9218" max="9218" width="13.88671875" style="18" customWidth="1"/>
    <col min="9219" max="9219" width="11.88671875" style="18" customWidth="1"/>
    <col min="9220" max="9222" width="9.6640625" style="18"/>
    <col min="9223" max="9223" width="15.44140625" style="18" customWidth="1"/>
    <col min="9224" max="9224" width="16.21875" style="18" customWidth="1"/>
    <col min="9225" max="9236" width="9.6640625" style="18"/>
    <col min="9237" max="9237" width="12" style="18" customWidth="1"/>
    <col min="9238" max="9238" width="12.77734375" style="18" customWidth="1"/>
    <col min="9239" max="9239" width="11.109375" style="18" customWidth="1"/>
    <col min="9240" max="9240" width="12" style="18" customWidth="1"/>
    <col min="9241" max="9241" width="9.6640625" style="18"/>
    <col min="9242" max="9242" width="15.33203125" style="18" customWidth="1"/>
    <col min="9243" max="9243" width="15.21875" style="18" customWidth="1"/>
    <col min="9244" max="9244" width="21.44140625" style="18" customWidth="1"/>
    <col min="9245" max="9260" width="9.6640625" style="18"/>
    <col min="9261" max="9262" width="13.44140625" style="18" customWidth="1"/>
    <col min="9263" max="9263" width="9.6640625" style="18"/>
    <col min="9264" max="9264" width="13.88671875" style="18" customWidth="1"/>
    <col min="9265" max="9265" width="10.6640625" style="18" customWidth="1"/>
    <col min="9266" max="9266" width="17.33203125" style="18" customWidth="1"/>
    <col min="9267" max="9268" width="12.6640625" style="18" customWidth="1"/>
    <col min="9269" max="9269" width="11.21875" style="18" customWidth="1"/>
    <col min="9270" max="9270" width="18.33203125" style="18" customWidth="1"/>
    <col min="9271" max="9271" width="12.88671875" style="18" customWidth="1"/>
    <col min="9272" max="9273" width="13.21875" style="18" customWidth="1"/>
    <col min="9274" max="9274" width="10.88671875" style="18" customWidth="1"/>
    <col min="9275" max="9275" width="11.109375" style="18" customWidth="1"/>
    <col min="9276" max="9276" width="15.21875" style="18" customWidth="1"/>
    <col min="9277" max="9277" width="9.6640625" style="18"/>
    <col min="9278" max="9278" width="11" style="18" customWidth="1"/>
    <col min="9279" max="9279" width="10.77734375" style="18" customWidth="1"/>
    <col min="9280" max="9280" width="11.44140625" style="18" customWidth="1"/>
    <col min="9281" max="9281" width="4" style="18" customWidth="1"/>
    <col min="9282" max="9472" width="9.6640625" style="18"/>
    <col min="9473" max="9473" width="6.44140625" style="18" customWidth="1"/>
    <col min="9474" max="9474" width="13.88671875" style="18" customWidth="1"/>
    <col min="9475" max="9475" width="11.88671875" style="18" customWidth="1"/>
    <col min="9476" max="9478" width="9.6640625" style="18"/>
    <col min="9479" max="9479" width="15.44140625" style="18" customWidth="1"/>
    <col min="9480" max="9480" width="16.21875" style="18" customWidth="1"/>
    <col min="9481" max="9492" width="9.6640625" style="18"/>
    <col min="9493" max="9493" width="12" style="18" customWidth="1"/>
    <col min="9494" max="9494" width="12.77734375" style="18" customWidth="1"/>
    <col min="9495" max="9495" width="11.109375" style="18" customWidth="1"/>
    <col min="9496" max="9496" width="12" style="18" customWidth="1"/>
    <col min="9497" max="9497" width="9.6640625" style="18"/>
    <col min="9498" max="9498" width="15.33203125" style="18" customWidth="1"/>
    <col min="9499" max="9499" width="15.21875" style="18" customWidth="1"/>
    <col min="9500" max="9500" width="21.44140625" style="18" customWidth="1"/>
    <col min="9501" max="9516" width="9.6640625" style="18"/>
    <col min="9517" max="9518" width="13.44140625" style="18" customWidth="1"/>
    <col min="9519" max="9519" width="9.6640625" style="18"/>
    <col min="9520" max="9520" width="13.88671875" style="18" customWidth="1"/>
    <col min="9521" max="9521" width="10.6640625" style="18" customWidth="1"/>
    <col min="9522" max="9522" width="17.33203125" style="18" customWidth="1"/>
    <col min="9523" max="9524" width="12.6640625" style="18" customWidth="1"/>
    <col min="9525" max="9525" width="11.21875" style="18" customWidth="1"/>
    <col min="9526" max="9526" width="18.33203125" style="18" customWidth="1"/>
    <col min="9527" max="9527" width="12.88671875" style="18" customWidth="1"/>
    <col min="9528" max="9529" width="13.21875" style="18" customWidth="1"/>
    <col min="9530" max="9530" width="10.88671875" style="18" customWidth="1"/>
    <col min="9531" max="9531" width="11.109375" style="18" customWidth="1"/>
    <col min="9532" max="9532" width="15.21875" style="18" customWidth="1"/>
    <col min="9533" max="9533" width="9.6640625" style="18"/>
    <col min="9534" max="9534" width="11" style="18" customWidth="1"/>
    <col min="9535" max="9535" width="10.77734375" style="18" customWidth="1"/>
    <col min="9536" max="9536" width="11.44140625" style="18" customWidth="1"/>
    <col min="9537" max="9537" width="4" style="18" customWidth="1"/>
    <col min="9538" max="9728" width="9.6640625" style="18"/>
    <col min="9729" max="9729" width="6.44140625" style="18" customWidth="1"/>
    <col min="9730" max="9730" width="13.88671875" style="18" customWidth="1"/>
    <col min="9731" max="9731" width="11.88671875" style="18" customWidth="1"/>
    <col min="9732" max="9734" width="9.6640625" style="18"/>
    <col min="9735" max="9735" width="15.44140625" style="18" customWidth="1"/>
    <col min="9736" max="9736" width="16.21875" style="18" customWidth="1"/>
    <col min="9737" max="9748" width="9.6640625" style="18"/>
    <col min="9749" max="9749" width="12" style="18" customWidth="1"/>
    <col min="9750" max="9750" width="12.77734375" style="18" customWidth="1"/>
    <col min="9751" max="9751" width="11.109375" style="18" customWidth="1"/>
    <col min="9752" max="9752" width="12" style="18" customWidth="1"/>
    <col min="9753" max="9753" width="9.6640625" style="18"/>
    <col min="9754" max="9754" width="15.33203125" style="18" customWidth="1"/>
    <col min="9755" max="9755" width="15.21875" style="18" customWidth="1"/>
    <col min="9756" max="9756" width="21.44140625" style="18" customWidth="1"/>
    <col min="9757" max="9772" width="9.6640625" style="18"/>
    <col min="9773" max="9774" width="13.44140625" style="18" customWidth="1"/>
    <col min="9775" max="9775" width="9.6640625" style="18"/>
    <col min="9776" max="9776" width="13.88671875" style="18" customWidth="1"/>
    <col min="9777" max="9777" width="10.6640625" style="18" customWidth="1"/>
    <col min="9778" max="9778" width="17.33203125" style="18" customWidth="1"/>
    <col min="9779" max="9780" width="12.6640625" style="18" customWidth="1"/>
    <col min="9781" max="9781" width="11.21875" style="18" customWidth="1"/>
    <col min="9782" max="9782" width="18.33203125" style="18" customWidth="1"/>
    <col min="9783" max="9783" width="12.88671875" style="18" customWidth="1"/>
    <col min="9784" max="9785" width="13.21875" style="18" customWidth="1"/>
    <col min="9786" max="9786" width="10.88671875" style="18" customWidth="1"/>
    <col min="9787" max="9787" width="11.109375" style="18" customWidth="1"/>
    <col min="9788" max="9788" width="15.21875" style="18" customWidth="1"/>
    <col min="9789" max="9789" width="9.6640625" style="18"/>
    <col min="9790" max="9790" width="11" style="18" customWidth="1"/>
    <col min="9791" max="9791" width="10.77734375" style="18" customWidth="1"/>
    <col min="9792" max="9792" width="11.44140625" style="18" customWidth="1"/>
    <col min="9793" max="9793" width="4" style="18" customWidth="1"/>
    <col min="9794" max="9984" width="9.6640625" style="18"/>
    <col min="9985" max="9985" width="6.44140625" style="18" customWidth="1"/>
    <col min="9986" max="9986" width="13.88671875" style="18" customWidth="1"/>
    <col min="9987" max="9987" width="11.88671875" style="18" customWidth="1"/>
    <col min="9988" max="9990" width="9.6640625" style="18"/>
    <col min="9991" max="9991" width="15.44140625" style="18" customWidth="1"/>
    <col min="9992" max="9992" width="16.21875" style="18" customWidth="1"/>
    <col min="9993" max="10004" width="9.6640625" style="18"/>
    <col min="10005" max="10005" width="12" style="18" customWidth="1"/>
    <col min="10006" max="10006" width="12.77734375" style="18" customWidth="1"/>
    <col min="10007" max="10007" width="11.109375" style="18" customWidth="1"/>
    <col min="10008" max="10008" width="12" style="18" customWidth="1"/>
    <col min="10009" max="10009" width="9.6640625" style="18"/>
    <col min="10010" max="10010" width="15.33203125" style="18" customWidth="1"/>
    <col min="10011" max="10011" width="15.21875" style="18" customWidth="1"/>
    <col min="10012" max="10012" width="21.44140625" style="18" customWidth="1"/>
    <col min="10013" max="10028" width="9.6640625" style="18"/>
    <col min="10029" max="10030" width="13.44140625" style="18" customWidth="1"/>
    <col min="10031" max="10031" width="9.6640625" style="18"/>
    <col min="10032" max="10032" width="13.88671875" style="18" customWidth="1"/>
    <col min="10033" max="10033" width="10.6640625" style="18" customWidth="1"/>
    <col min="10034" max="10034" width="17.33203125" style="18" customWidth="1"/>
    <col min="10035" max="10036" width="12.6640625" style="18" customWidth="1"/>
    <col min="10037" max="10037" width="11.21875" style="18" customWidth="1"/>
    <col min="10038" max="10038" width="18.33203125" style="18" customWidth="1"/>
    <col min="10039" max="10039" width="12.88671875" style="18" customWidth="1"/>
    <col min="10040" max="10041" width="13.21875" style="18" customWidth="1"/>
    <col min="10042" max="10042" width="10.88671875" style="18" customWidth="1"/>
    <col min="10043" max="10043" width="11.109375" style="18" customWidth="1"/>
    <col min="10044" max="10044" width="15.21875" style="18" customWidth="1"/>
    <col min="10045" max="10045" width="9.6640625" style="18"/>
    <col min="10046" max="10046" width="11" style="18" customWidth="1"/>
    <col min="10047" max="10047" width="10.77734375" style="18" customWidth="1"/>
    <col min="10048" max="10048" width="11.44140625" style="18" customWidth="1"/>
    <col min="10049" max="10049" width="4" style="18" customWidth="1"/>
    <col min="10050" max="10240" width="9.6640625" style="18"/>
    <col min="10241" max="10241" width="6.44140625" style="18" customWidth="1"/>
    <col min="10242" max="10242" width="13.88671875" style="18" customWidth="1"/>
    <col min="10243" max="10243" width="11.88671875" style="18" customWidth="1"/>
    <col min="10244" max="10246" width="9.6640625" style="18"/>
    <col min="10247" max="10247" width="15.44140625" style="18" customWidth="1"/>
    <col min="10248" max="10248" width="16.21875" style="18" customWidth="1"/>
    <col min="10249" max="10260" width="9.6640625" style="18"/>
    <col min="10261" max="10261" width="12" style="18" customWidth="1"/>
    <col min="10262" max="10262" width="12.77734375" style="18" customWidth="1"/>
    <col min="10263" max="10263" width="11.109375" style="18" customWidth="1"/>
    <col min="10264" max="10264" width="12" style="18" customWidth="1"/>
    <col min="10265" max="10265" width="9.6640625" style="18"/>
    <col min="10266" max="10266" width="15.33203125" style="18" customWidth="1"/>
    <col min="10267" max="10267" width="15.21875" style="18" customWidth="1"/>
    <col min="10268" max="10268" width="21.44140625" style="18" customWidth="1"/>
    <col min="10269" max="10284" width="9.6640625" style="18"/>
    <col min="10285" max="10286" width="13.44140625" style="18" customWidth="1"/>
    <col min="10287" max="10287" width="9.6640625" style="18"/>
    <col min="10288" max="10288" width="13.88671875" style="18" customWidth="1"/>
    <col min="10289" max="10289" width="10.6640625" style="18" customWidth="1"/>
    <col min="10290" max="10290" width="17.33203125" style="18" customWidth="1"/>
    <col min="10291" max="10292" width="12.6640625" style="18" customWidth="1"/>
    <col min="10293" max="10293" width="11.21875" style="18" customWidth="1"/>
    <col min="10294" max="10294" width="18.33203125" style="18" customWidth="1"/>
    <col min="10295" max="10295" width="12.88671875" style="18" customWidth="1"/>
    <col min="10296" max="10297" width="13.21875" style="18" customWidth="1"/>
    <col min="10298" max="10298" width="10.88671875" style="18" customWidth="1"/>
    <col min="10299" max="10299" width="11.109375" style="18" customWidth="1"/>
    <col min="10300" max="10300" width="15.21875" style="18" customWidth="1"/>
    <col min="10301" max="10301" width="9.6640625" style="18"/>
    <col min="10302" max="10302" width="11" style="18" customWidth="1"/>
    <col min="10303" max="10303" width="10.77734375" style="18" customWidth="1"/>
    <col min="10304" max="10304" width="11.44140625" style="18" customWidth="1"/>
    <col min="10305" max="10305" width="4" style="18" customWidth="1"/>
    <col min="10306" max="10496" width="9.6640625" style="18"/>
    <col min="10497" max="10497" width="6.44140625" style="18" customWidth="1"/>
    <col min="10498" max="10498" width="13.88671875" style="18" customWidth="1"/>
    <col min="10499" max="10499" width="11.88671875" style="18" customWidth="1"/>
    <col min="10500" max="10502" width="9.6640625" style="18"/>
    <col min="10503" max="10503" width="15.44140625" style="18" customWidth="1"/>
    <col min="10504" max="10504" width="16.21875" style="18" customWidth="1"/>
    <col min="10505" max="10516" width="9.6640625" style="18"/>
    <col min="10517" max="10517" width="12" style="18" customWidth="1"/>
    <col min="10518" max="10518" width="12.77734375" style="18" customWidth="1"/>
    <col min="10519" max="10519" width="11.109375" style="18" customWidth="1"/>
    <col min="10520" max="10520" width="12" style="18" customWidth="1"/>
    <col min="10521" max="10521" width="9.6640625" style="18"/>
    <col min="10522" max="10522" width="15.33203125" style="18" customWidth="1"/>
    <col min="10523" max="10523" width="15.21875" style="18" customWidth="1"/>
    <col min="10524" max="10524" width="21.44140625" style="18" customWidth="1"/>
    <col min="10525" max="10540" width="9.6640625" style="18"/>
    <col min="10541" max="10542" width="13.44140625" style="18" customWidth="1"/>
    <col min="10543" max="10543" width="9.6640625" style="18"/>
    <col min="10544" max="10544" width="13.88671875" style="18" customWidth="1"/>
    <col min="10545" max="10545" width="10.6640625" style="18" customWidth="1"/>
    <col min="10546" max="10546" width="17.33203125" style="18" customWidth="1"/>
    <col min="10547" max="10548" width="12.6640625" style="18" customWidth="1"/>
    <col min="10549" max="10549" width="11.21875" style="18" customWidth="1"/>
    <col min="10550" max="10550" width="18.33203125" style="18" customWidth="1"/>
    <col min="10551" max="10551" width="12.88671875" style="18" customWidth="1"/>
    <col min="10552" max="10553" width="13.21875" style="18" customWidth="1"/>
    <col min="10554" max="10554" width="10.88671875" style="18" customWidth="1"/>
    <col min="10555" max="10555" width="11.109375" style="18" customWidth="1"/>
    <col min="10556" max="10556" width="15.21875" style="18" customWidth="1"/>
    <col min="10557" max="10557" width="9.6640625" style="18"/>
    <col min="10558" max="10558" width="11" style="18" customWidth="1"/>
    <col min="10559" max="10559" width="10.77734375" style="18" customWidth="1"/>
    <col min="10560" max="10560" width="11.44140625" style="18" customWidth="1"/>
    <col min="10561" max="10561" width="4" style="18" customWidth="1"/>
    <col min="10562" max="10752" width="9.6640625" style="18"/>
    <col min="10753" max="10753" width="6.44140625" style="18" customWidth="1"/>
    <col min="10754" max="10754" width="13.88671875" style="18" customWidth="1"/>
    <col min="10755" max="10755" width="11.88671875" style="18" customWidth="1"/>
    <col min="10756" max="10758" width="9.6640625" style="18"/>
    <col min="10759" max="10759" width="15.44140625" style="18" customWidth="1"/>
    <col min="10760" max="10760" width="16.21875" style="18" customWidth="1"/>
    <col min="10761" max="10772" width="9.6640625" style="18"/>
    <col min="10773" max="10773" width="12" style="18" customWidth="1"/>
    <col min="10774" max="10774" width="12.77734375" style="18" customWidth="1"/>
    <col min="10775" max="10775" width="11.109375" style="18" customWidth="1"/>
    <col min="10776" max="10776" width="12" style="18" customWidth="1"/>
    <col min="10777" max="10777" width="9.6640625" style="18"/>
    <col min="10778" max="10778" width="15.33203125" style="18" customWidth="1"/>
    <col min="10779" max="10779" width="15.21875" style="18" customWidth="1"/>
    <col min="10780" max="10780" width="21.44140625" style="18" customWidth="1"/>
    <col min="10781" max="10796" width="9.6640625" style="18"/>
    <col min="10797" max="10798" width="13.44140625" style="18" customWidth="1"/>
    <col min="10799" max="10799" width="9.6640625" style="18"/>
    <col min="10800" max="10800" width="13.88671875" style="18" customWidth="1"/>
    <col min="10801" max="10801" width="10.6640625" style="18" customWidth="1"/>
    <col min="10802" max="10802" width="17.33203125" style="18" customWidth="1"/>
    <col min="10803" max="10804" width="12.6640625" style="18" customWidth="1"/>
    <col min="10805" max="10805" width="11.21875" style="18" customWidth="1"/>
    <col min="10806" max="10806" width="18.33203125" style="18" customWidth="1"/>
    <col min="10807" max="10807" width="12.88671875" style="18" customWidth="1"/>
    <col min="10808" max="10809" width="13.21875" style="18" customWidth="1"/>
    <col min="10810" max="10810" width="10.88671875" style="18" customWidth="1"/>
    <col min="10811" max="10811" width="11.109375" style="18" customWidth="1"/>
    <col min="10812" max="10812" width="15.21875" style="18" customWidth="1"/>
    <col min="10813" max="10813" width="9.6640625" style="18"/>
    <col min="10814" max="10814" width="11" style="18" customWidth="1"/>
    <col min="10815" max="10815" width="10.77734375" style="18" customWidth="1"/>
    <col min="10816" max="10816" width="11.44140625" style="18" customWidth="1"/>
    <col min="10817" max="10817" width="4" style="18" customWidth="1"/>
    <col min="10818" max="11008" width="9.6640625" style="18"/>
    <col min="11009" max="11009" width="6.44140625" style="18" customWidth="1"/>
    <col min="11010" max="11010" width="13.88671875" style="18" customWidth="1"/>
    <col min="11011" max="11011" width="11.88671875" style="18" customWidth="1"/>
    <col min="11012" max="11014" width="9.6640625" style="18"/>
    <col min="11015" max="11015" width="15.44140625" style="18" customWidth="1"/>
    <col min="11016" max="11016" width="16.21875" style="18" customWidth="1"/>
    <col min="11017" max="11028" width="9.6640625" style="18"/>
    <col min="11029" max="11029" width="12" style="18" customWidth="1"/>
    <col min="11030" max="11030" width="12.77734375" style="18" customWidth="1"/>
    <col min="11031" max="11031" width="11.109375" style="18" customWidth="1"/>
    <col min="11032" max="11032" width="12" style="18" customWidth="1"/>
    <col min="11033" max="11033" width="9.6640625" style="18"/>
    <col min="11034" max="11034" width="15.33203125" style="18" customWidth="1"/>
    <col min="11035" max="11035" width="15.21875" style="18" customWidth="1"/>
    <col min="11036" max="11036" width="21.44140625" style="18" customWidth="1"/>
    <col min="11037" max="11052" width="9.6640625" style="18"/>
    <col min="11053" max="11054" width="13.44140625" style="18" customWidth="1"/>
    <col min="11055" max="11055" width="9.6640625" style="18"/>
    <col min="11056" max="11056" width="13.88671875" style="18" customWidth="1"/>
    <col min="11057" max="11057" width="10.6640625" style="18" customWidth="1"/>
    <col min="11058" max="11058" width="17.33203125" style="18" customWidth="1"/>
    <col min="11059" max="11060" width="12.6640625" style="18" customWidth="1"/>
    <col min="11061" max="11061" width="11.21875" style="18" customWidth="1"/>
    <col min="11062" max="11062" width="18.33203125" style="18" customWidth="1"/>
    <col min="11063" max="11063" width="12.88671875" style="18" customWidth="1"/>
    <col min="11064" max="11065" width="13.21875" style="18" customWidth="1"/>
    <col min="11066" max="11066" width="10.88671875" style="18" customWidth="1"/>
    <col min="11067" max="11067" width="11.109375" style="18" customWidth="1"/>
    <col min="11068" max="11068" width="15.21875" style="18" customWidth="1"/>
    <col min="11069" max="11069" width="9.6640625" style="18"/>
    <col min="11070" max="11070" width="11" style="18" customWidth="1"/>
    <col min="11071" max="11071" width="10.77734375" style="18" customWidth="1"/>
    <col min="11072" max="11072" width="11.44140625" style="18" customWidth="1"/>
    <col min="11073" max="11073" width="4" style="18" customWidth="1"/>
    <col min="11074" max="11264" width="9.6640625" style="18"/>
    <col min="11265" max="11265" width="6.44140625" style="18" customWidth="1"/>
    <col min="11266" max="11266" width="13.88671875" style="18" customWidth="1"/>
    <col min="11267" max="11267" width="11.88671875" style="18" customWidth="1"/>
    <col min="11268" max="11270" width="9.6640625" style="18"/>
    <col min="11271" max="11271" width="15.44140625" style="18" customWidth="1"/>
    <col min="11272" max="11272" width="16.21875" style="18" customWidth="1"/>
    <col min="11273" max="11284" width="9.6640625" style="18"/>
    <col min="11285" max="11285" width="12" style="18" customWidth="1"/>
    <col min="11286" max="11286" width="12.77734375" style="18" customWidth="1"/>
    <col min="11287" max="11287" width="11.109375" style="18" customWidth="1"/>
    <col min="11288" max="11288" width="12" style="18" customWidth="1"/>
    <col min="11289" max="11289" width="9.6640625" style="18"/>
    <col min="11290" max="11290" width="15.33203125" style="18" customWidth="1"/>
    <col min="11291" max="11291" width="15.21875" style="18" customWidth="1"/>
    <col min="11292" max="11292" width="21.44140625" style="18" customWidth="1"/>
    <col min="11293" max="11308" width="9.6640625" style="18"/>
    <col min="11309" max="11310" width="13.44140625" style="18" customWidth="1"/>
    <col min="11311" max="11311" width="9.6640625" style="18"/>
    <col min="11312" max="11312" width="13.88671875" style="18" customWidth="1"/>
    <col min="11313" max="11313" width="10.6640625" style="18" customWidth="1"/>
    <col min="11314" max="11314" width="17.33203125" style="18" customWidth="1"/>
    <col min="11315" max="11316" width="12.6640625" style="18" customWidth="1"/>
    <col min="11317" max="11317" width="11.21875" style="18" customWidth="1"/>
    <col min="11318" max="11318" width="18.33203125" style="18" customWidth="1"/>
    <col min="11319" max="11319" width="12.88671875" style="18" customWidth="1"/>
    <col min="11320" max="11321" width="13.21875" style="18" customWidth="1"/>
    <col min="11322" max="11322" width="10.88671875" style="18" customWidth="1"/>
    <col min="11323" max="11323" width="11.109375" style="18" customWidth="1"/>
    <col min="11324" max="11324" width="15.21875" style="18" customWidth="1"/>
    <col min="11325" max="11325" width="9.6640625" style="18"/>
    <col min="11326" max="11326" width="11" style="18" customWidth="1"/>
    <col min="11327" max="11327" width="10.77734375" style="18" customWidth="1"/>
    <col min="11328" max="11328" width="11.44140625" style="18" customWidth="1"/>
    <col min="11329" max="11329" width="4" style="18" customWidth="1"/>
    <col min="11330" max="11520" width="9.6640625" style="18"/>
    <col min="11521" max="11521" width="6.44140625" style="18" customWidth="1"/>
    <col min="11522" max="11522" width="13.88671875" style="18" customWidth="1"/>
    <col min="11523" max="11523" width="11.88671875" style="18" customWidth="1"/>
    <col min="11524" max="11526" width="9.6640625" style="18"/>
    <col min="11527" max="11527" width="15.44140625" style="18" customWidth="1"/>
    <col min="11528" max="11528" width="16.21875" style="18" customWidth="1"/>
    <col min="11529" max="11540" width="9.6640625" style="18"/>
    <col min="11541" max="11541" width="12" style="18" customWidth="1"/>
    <col min="11542" max="11542" width="12.77734375" style="18" customWidth="1"/>
    <col min="11543" max="11543" width="11.109375" style="18" customWidth="1"/>
    <col min="11544" max="11544" width="12" style="18" customWidth="1"/>
    <col min="11545" max="11545" width="9.6640625" style="18"/>
    <col min="11546" max="11546" width="15.33203125" style="18" customWidth="1"/>
    <col min="11547" max="11547" width="15.21875" style="18" customWidth="1"/>
    <col min="11548" max="11548" width="21.44140625" style="18" customWidth="1"/>
    <col min="11549" max="11564" width="9.6640625" style="18"/>
    <col min="11565" max="11566" width="13.44140625" style="18" customWidth="1"/>
    <col min="11567" max="11567" width="9.6640625" style="18"/>
    <col min="11568" max="11568" width="13.88671875" style="18" customWidth="1"/>
    <col min="11569" max="11569" width="10.6640625" style="18" customWidth="1"/>
    <col min="11570" max="11570" width="17.33203125" style="18" customWidth="1"/>
    <col min="11571" max="11572" width="12.6640625" style="18" customWidth="1"/>
    <col min="11573" max="11573" width="11.21875" style="18" customWidth="1"/>
    <col min="11574" max="11574" width="18.33203125" style="18" customWidth="1"/>
    <col min="11575" max="11575" width="12.88671875" style="18" customWidth="1"/>
    <col min="11576" max="11577" width="13.21875" style="18" customWidth="1"/>
    <col min="11578" max="11578" width="10.88671875" style="18" customWidth="1"/>
    <col min="11579" max="11579" width="11.109375" style="18" customWidth="1"/>
    <col min="11580" max="11580" width="15.21875" style="18" customWidth="1"/>
    <col min="11581" max="11581" width="9.6640625" style="18"/>
    <col min="11582" max="11582" width="11" style="18" customWidth="1"/>
    <col min="11583" max="11583" width="10.77734375" style="18" customWidth="1"/>
    <col min="11584" max="11584" width="11.44140625" style="18" customWidth="1"/>
    <col min="11585" max="11585" width="4" style="18" customWidth="1"/>
    <col min="11586" max="11776" width="9.6640625" style="18"/>
    <col min="11777" max="11777" width="6.44140625" style="18" customWidth="1"/>
    <col min="11778" max="11778" width="13.88671875" style="18" customWidth="1"/>
    <col min="11779" max="11779" width="11.88671875" style="18" customWidth="1"/>
    <col min="11780" max="11782" width="9.6640625" style="18"/>
    <col min="11783" max="11783" width="15.44140625" style="18" customWidth="1"/>
    <col min="11784" max="11784" width="16.21875" style="18" customWidth="1"/>
    <col min="11785" max="11796" width="9.6640625" style="18"/>
    <col min="11797" max="11797" width="12" style="18" customWidth="1"/>
    <col min="11798" max="11798" width="12.77734375" style="18" customWidth="1"/>
    <col min="11799" max="11799" width="11.109375" style="18" customWidth="1"/>
    <col min="11800" max="11800" width="12" style="18" customWidth="1"/>
    <col min="11801" max="11801" width="9.6640625" style="18"/>
    <col min="11802" max="11802" width="15.33203125" style="18" customWidth="1"/>
    <col min="11803" max="11803" width="15.21875" style="18" customWidth="1"/>
    <col min="11804" max="11804" width="21.44140625" style="18" customWidth="1"/>
    <col min="11805" max="11820" width="9.6640625" style="18"/>
    <col min="11821" max="11822" width="13.44140625" style="18" customWidth="1"/>
    <col min="11823" max="11823" width="9.6640625" style="18"/>
    <col min="11824" max="11824" width="13.88671875" style="18" customWidth="1"/>
    <col min="11825" max="11825" width="10.6640625" style="18" customWidth="1"/>
    <col min="11826" max="11826" width="17.33203125" style="18" customWidth="1"/>
    <col min="11827" max="11828" width="12.6640625" style="18" customWidth="1"/>
    <col min="11829" max="11829" width="11.21875" style="18" customWidth="1"/>
    <col min="11830" max="11830" width="18.33203125" style="18" customWidth="1"/>
    <col min="11831" max="11831" width="12.88671875" style="18" customWidth="1"/>
    <col min="11832" max="11833" width="13.21875" style="18" customWidth="1"/>
    <col min="11834" max="11834" width="10.88671875" style="18" customWidth="1"/>
    <col min="11835" max="11835" width="11.109375" style="18" customWidth="1"/>
    <col min="11836" max="11836" width="15.21875" style="18" customWidth="1"/>
    <col min="11837" max="11837" width="9.6640625" style="18"/>
    <col min="11838" max="11838" width="11" style="18" customWidth="1"/>
    <col min="11839" max="11839" width="10.77734375" style="18" customWidth="1"/>
    <col min="11840" max="11840" width="11.44140625" style="18" customWidth="1"/>
    <col min="11841" max="11841" width="4" style="18" customWidth="1"/>
    <col min="11842" max="12032" width="9.6640625" style="18"/>
    <col min="12033" max="12033" width="6.44140625" style="18" customWidth="1"/>
    <col min="12034" max="12034" width="13.88671875" style="18" customWidth="1"/>
    <col min="12035" max="12035" width="11.88671875" style="18" customWidth="1"/>
    <col min="12036" max="12038" width="9.6640625" style="18"/>
    <col min="12039" max="12039" width="15.44140625" style="18" customWidth="1"/>
    <col min="12040" max="12040" width="16.21875" style="18" customWidth="1"/>
    <col min="12041" max="12052" width="9.6640625" style="18"/>
    <col min="12053" max="12053" width="12" style="18" customWidth="1"/>
    <col min="12054" max="12054" width="12.77734375" style="18" customWidth="1"/>
    <col min="12055" max="12055" width="11.109375" style="18" customWidth="1"/>
    <col min="12056" max="12056" width="12" style="18" customWidth="1"/>
    <col min="12057" max="12057" width="9.6640625" style="18"/>
    <col min="12058" max="12058" width="15.33203125" style="18" customWidth="1"/>
    <col min="12059" max="12059" width="15.21875" style="18" customWidth="1"/>
    <col min="12060" max="12060" width="21.44140625" style="18" customWidth="1"/>
    <col min="12061" max="12076" width="9.6640625" style="18"/>
    <col min="12077" max="12078" width="13.44140625" style="18" customWidth="1"/>
    <col min="12079" max="12079" width="9.6640625" style="18"/>
    <col min="12080" max="12080" width="13.88671875" style="18" customWidth="1"/>
    <col min="12081" max="12081" width="10.6640625" style="18" customWidth="1"/>
    <col min="12082" max="12082" width="17.33203125" style="18" customWidth="1"/>
    <col min="12083" max="12084" width="12.6640625" style="18" customWidth="1"/>
    <col min="12085" max="12085" width="11.21875" style="18" customWidth="1"/>
    <col min="12086" max="12086" width="18.33203125" style="18" customWidth="1"/>
    <col min="12087" max="12087" width="12.88671875" style="18" customWidth="1"/>
    <col min="12088" max="12089" width="13.21875" style="18" customWidth="1"/>
    <col min="12090" max="12090" width="10.88671875" style="18" customWidth="1"/>
    <col min="12091" max="12091" width="11.109375" style="18" customWidth="1"/>
    <col min="12092" max="12092" width="15.21875" style="18" customWidth="1"/>
    <col min="12093" max="12093" width="9.6640625" style="18"/>
    <col min="12094" max="12094" width="11" style="18" customWidth="1"/>
    <col min="12095" max="12095" width="10.77734375" style="18" customWidth="1"/>
    <col min="12096" max="12096" width="11.44140625" style="18" customWidth="1"/>
    <col min="12097" max="12097" width="4" style="18" customWidth="1"/>
    <col min="12098" max="12288" width="9.6640625" style="18"/>
    <col min="12289" max="12289" width="6.44140625" style="18" customWidth="1"/>
    <col min="12290" max="12290" width="13.88671875" style="18" customWidth="1"/>
    <col min="12291" max="12291" width="11.88671875" style="18" customWidth="1"/>
    <col min="12292" max="12294" width="9.6640625" style="18"/>
    <col min="12295" max="12295" width="15.44140625" style="18" customWidth="1"/>
    <col min="12296" max="12296" width="16.21875" style="18" customWidth="1"/>
    <col min="12297" max="12308" width="9.6640625" style="18"/>
    <col min="12309" max="12309" width="12" style="18" customWidth="1"/>
    <col min="12310" max="12310" width="12.77734375" style="18" customWidth="1"/>
    <col min="12311" max="12311" width="11.109375" style="18" customWidth="1"/>
    <col min="12312" max="12312" width="12" style="18" customWidth="1"/>
    <col min="12313" max="12313" width="9.6640625" style="18"/>
    <col min="12314" max="12314" width="15.33203125" style="18" customWidth="1"/>
    <col min="12315" max="12315" width="15.21875" style="18" customWidth="1"/>
    <col min="12316" max="12316" width="21.44140625" style="18" customWidth="1"/>
    <col min="12317" max="12332" width="9.6640625" style="18"/>
    <col min="12333" max="12334" width="13.44140625" style="18" customWidth="1"/>
    <col min="12335" max="12335" width="9.6640625" style="18"/>
    <col min="12336" max="12336" width="13.88671875" style="18" customWidth="1"/>
    <col min="12337" max="12337" width="10.6640625" style="18" customWidth="1"/>
    <col min="12338" max="12338" width="17.33203125" style="18" customWidth="1"/>
    <col min="12339" max="12340" width="12.6640625" style="18" customWidth="1"/>
    <col min="12341" max="12341" width="11.21875" style="18" customWidth="1"/>
    <col min="12342" max="12342" width="18.33203125" style="18" customWidth="1"/>
    <col min="12343" max="12343" width="12.88671875" style="18" customWidth="1"/>
    <col min="12344" max="12345" width="13.21875" style="18" customWidth="1"/>
    <col min="12346" max="12346" width="10.88671875" style="18" customWidth="1"/>
    <col min="12347" max="12347" width="11.109375" style="18" customWidth="1"/>
    <col min="12348" max="12348" width="15.21875" style="18" customWidth="1"/>
    <col min="12349" max="12349" width="9.6640625" style="18"/>
    <col min="12350" max="12350" width="11" style="18" customWidth="1"/>
    <col min="12351" max="12351" width="10.77734375" style="18" customWidth="1"/>
    <col min="12352" max="12352" width="11.44140625" style="18" customWidth="1"/>
    <col min="12353" max="12353" width="4" style="18" customWidth="1"/>
    <col min="12354" max="12544" width="9.6640625" style="18"/>
    <col min="12545" max="12545" width="6.44140625" style="18" customWidth="1"/>
    <col min="12546" max="12546" width="13.88671875" style="18" customWidth="1"/>
    <col min="12547" max="12547" width="11.88671875" style="18" customWidth="1"/>
    <col min="12548" max="12550" width="9.6640625" style="18"/>
    <col min="12551" max="12551" width="15.44140625" style="18" customWidth="1"/>
    <col min="12552" max="12552" width="16.21875" style="18" customWidth="1"/>
    <col min="12553" max="12564" width="9.6640625" style="18"/>
    <col min="12565" max="12565" width="12" style="18" customWidth="1"/>
    <col min="12566" max="12566" width="12.77734375" style="18" customWidth="1"/>
    <col min="12567" max="12567" width="11.109375" style="18" customWidth="1"/>
    <col min="12568" max="12568" width="12" style="18" customWidth="1"/>
    <col min="12569" max="12569" width="9.6640625" style="18"/>
    <col min="12570" max="12570" width="15.33203125" style="18" customWidth="1"/>
    <col min="12571" max="12571" width="15.21875" style="18" customWidth="1"/>
    <col min="12572" max="12572" width="21.44140625" style="18" customWidth="1"/>
    <col min="12573" max="12588" width="9.6640625" style="18"/>
    <col min="12589" max="12590" width="13.44140625" style="18" customWidth="1"/>
    <col min="12591" max="12591" width="9.6640625" style="18"/>
    <col min="12592" max="12592" width="13.88671875" style="18" customWidth="1"/>
    <col min="12593" max="12593" width="10.6640625" style="18" customWidth="1"/>
    <col min="12594" max="12594" width="17.33203125" style="18" customWidth="1"/>
    <col min="12595" max="12596" width="12.6640625" style="18" customWidth="1"/>
    <col min="12597" max="12597" width="11.21875" style="18" customWidth="1"/>
    <col min="12598" max="12598" width="18.33203125" style="18" customWidth="1"/>
    <col min="12599" max="12599" width="12.88671875" style="18" customWidth="1"/>
    <col min="12600" max="12601" width="13.21875" style="18" customWidth="1"/>
    <col min="12602" max="12602" width="10.88671875" style="18" customWidth="1"/>
    <col min="12603" max="12603" width="11.109375" style="18" customWidth="1"/>
    <col min="12604" max="12604" width="15.21875" style="18" customWidth="1"/>
    <col min="12605" max="12605" width="9.6640625" style="18"/>
    <col min="12606" max="12606" width="11" style="18" customWidth="1"/>
    <col min="12607" max="12607" width="10.77734375" style="18" customWidth="1"/>
    <col min="12608" max="12608" width="11.44140625" style="18" customWidth="1"/>
    <col min="12609" max="12609" width="4" style="18" customWidth="1"/>
    <col min="12610" max="12800" width="9.6640625" style="18"/>
    <col min="12801" max="12801" width="6.44140625" style="18" customWidth="1"/>
    <col min="12802" max="12802" width="13.88671875" style="18" customWidth="1"/>
    <col min="12803" max="12803" width="11.88671875" style="18" customWidth="1"/>
    <col min="12804" max="12806" width="9.6640625" style="18"/>
    <col min="12807" max="12807" width="15.44140625" style="18" customWidth="1"/>
    <col min="12808" max="12808" width="16.21875" style="18" customWidth="1"/>
    <col min="12809" max="12820" width="9.6640625" style="18"/>
    <col min="12821" max="12821" width="12" style="18" customWidth="1"/>
    <col min="12822" max="12822" width="12.77734375" style="18" customWidth="1"/>
    <col min="12823" max="12823" width="11.109375" style="18" customWidth="1"/>
    <col min="12824" max="12824" width="12" style="18" customWidth="1"/>
    <col min="12825" max="12825" width="9.6640625" style="18"/>
    <col min="12826" max="12826" width="15.33203125" style="18" customWidth="1"/>
    <col min="12827" max="12827" width="15.21875" style="18" customWidth="1"/>
    <col min="12828" max="12828" width="21.44140625" style="18" customWidth="1"/>
    <col min="12829" max="12844" width="9.6640625" style="18"/>
    <col min="12845" max="12846" width="13.44140625" style="18" customWidth="1"/>
    <col min="12847" max="12847" width="9.6640625" style="18"/>
    <col min="12848" max="12848" width="13.88671875" style="18" customWidth="1"/>
    <col min="12849" max="12849" width="10.6640625" style="18" customWidth="1"/>
    <col min="12850" max="12850" width="17.33203125" style="18" customWidth="1"/>
    <col min="12851" max="12852" width="12.6640625" style="18" customWidth="1"/>
    <col min="12853" max="12853" width="11.21875" style="18" customWidth="1"/>
    <col min="12854" max="12854" width="18.33203125" style="18" customWidth="1"/>
    <col min="12855" max="12855" width="12.88671875" style="18" customWidth="1"/>
    <col min="12856" max="12857" width="13.21875" style="18" customWidth="1"/>
    <col min="12858" max="12858" width="10.88671875" style="18" customWidth="1"/>
    <col min="12859" max="12859" width="11.109375" style="18" customWidth="1"/>
    <col min="12860" max="12860" width="15.21875" style="18" customWidth="1"/>
    <col min="12861" max="12861" width="9.6640625" style="18"/>
    <col min="12862" max="12862" width="11" style="18" customWidth="1"/>
    <col min="12863" max="12863" width="10.77734375" style="18" customWidth="1"/>
    <col min="12864" max="12864" width="11.44140625" style="18" customWidth="1"/>
    <col min="12865" max="12865" width="4" style="18" customWidth="1"/>
    <col min="12866" max="13056" width="9.6640625" style="18"/>
    <col min="13057" max="13057" width="6.44140625" style="18" customWidth="1"/>
    <col min="13058" max="13058" width="13.88671875" style="18" customWidth="1"/>
    <col min="13059" max="13059" width="11.88671875" style="18" customWidth="1"/>
    <col min="13060" max="13062" width="9.6640625" style="18"/>
    <col min="13063" max="13063" width="15.44140625" style="18" customWidth="1"/>
    <col min="13064" max="13064" width="16.21875" style="18" customWidth="1"/>
    <col min="13065" max="13076" width="9.6640625" style="18"/>
    <col min="13077" max="13077" width="12" style="18" customWidth="1"/>
    <col min="13078" max="13078" width="12.77734375" style="18" customWidth="1"/>
    <col min="13079" max="13079" width="11.109375" style="18" customWidth="1"/>
    <col min="13080" max="13080" width="12" style="18" customWidth="1"/>
    <col min="13081" max="13081" width="9.6640625" style="18"/>
    <col min="13082" max="13082" width="15.33203125" style="18" customWidth="1"/>
    <col min="13083" max="13083" width="15.21875" style="18" customWidth="1"/>
    <col min="13084" max="13084" width="21.44140625" style="18" customWidth="1"/>
    <col min="13085" max="13100" width="9.6640625" style="18"/>
    <col min="13101" max="13102" width="13.44140625" style="18" customWidth="1"/>
    <col min="13103" max="13103" width="9.6640625" style="18"/>
    <col min="13104" max="13104" width="13.88671875" style="18" customWidth="1"/>
    <col min="13105" max="13105" width="10.6640625" style="18" customWidth="1"/>
    <col min="13106" max="13106" width="17.33203125" style="18" customWidth="1"/>
    <col min="13107" max="13108" width="12.6640625" style="18" customWidth="1"/>
    <col min="13109" max="13109" width="11.21875" style="18" customWidth="1"/>
    <col min="13110" max="13110" width="18.33203125" style="18" customWidth="1"/>
    <col min="13111" max="13111" width="12.88671875" style="18" customWidth="1"/>
    <col min="13112" max="13113" width="13.21875" style="18" customWidth="1"/>
    <col min="13114" max="13114" width="10.88671875" style="18" customWidth="1"/>
    <col min="13115" max="13115" width="11.109375" style="18" customWidth="1"/>
    <col min="13116" max="13116" width="15.21875" style="18" customWidth="1"/>
    <col min="13117" max="13117" width="9.6640625" style="18"/>
    <col min="13118" max="13118" width="11" style="18" customWidth="1"/>
    <col min="13119" max="13119" width="10.77734375" style="18" customWidth="1"/>
    <col min="13120" max="13120" width="11.44140625" style="18" customWidth="1"/>
    <col min="13121" max="13121" width="4" style="18" customWidth="1"/>
    <col min="13122" max="13312" width="9.6640625" style="18"/>
    <col min="13313" max="13313" width="6.44140625" style="18" customWidth="1"/>
    <col min="13314" max="13314" width="13.88671875" style="18" customWidth="1"/>
    <col min="13315" max="13315" width="11.88671875" style="18" customWidth="1"/>
    <col min="13316" max="13318" width="9.6640625" style="18"/>
    <col min="13319" max="13319" width="15.44140625" style="18" customWidth="1"/>
    <col min="13320" max="13320" width="16.21875" style="18" customWidth="1"/>
    <col min="13321" max="13332" width="9.6640625" style="18"/>
    <col min="13333" max="13333" width="12" style="18" customWidth="1"/>
    <col min="13334" max="13334" width="12.77734375" style="18" customWidth="1"/>
    <col min="13335" max="13335" width="11.109375" style="18" customWidth="1"/>
    <col min="13336" max="13336" width="12" style="18" customWidth="1"/>
    <col min="13337" max="13337" width="9.6640625" style="18"/>
    <col min="13338" max="13338" width="15.33203125" style="18" customWidth="1"/>
    <col min="13339" max="13339" width="15.21875" style="18" customWidth="1"/>
    <col min="13340" max="13340" width="21.44140625" style="18" customWidth="1"/>
    <col min="13341" max="13356" width="9.6640625" style="18"/>
    <col min="13357" max="13358" width="13.44140625" style="18" customWidth="1"/>
    <col min="13359" max="13359" width="9.6640625" style="18"/>
    <col min="13360" max="13360" width="13.88671875" style="18" customWidth="1"/>
    <col min="13361" max="13361" width="10.6640625" style="18" customWidth="1"/>
    <col min="13362" max="13362" width="17.33203125" style="18" customWidth="1"/>
    <col min="13363" max="13364" width="12.6640625" style="18" customWidth="1"/>
    <col min="13365" max="13365" width="11.21875" style="18" customWidth="1"/>
    <col min="13366" max="13366" width="18.33203125" style="18" customWidth="1"/>
    <col min="13367" max="13367" width="12.88671875" style="18" customWidth="1"/>
    <col min="13368" max="13369" width="13.21875" style="18" customWidth="1"/>
    <col min="13370" max="13370" width="10.88671875" style="18" customWidth="1"/>
    <col min="13371" max="13371" width="11.109375" style="18" customWidth="1"/>
    <col min="13372" max="13372" width="15.21875" style="18" customWidth="1"/>
    <col min="13373" max="13373" width="9.6640625" style="18"/>
    <col min="13374" max="13374" width="11" style="18" customWidth="1"/>
    <col min="13375" max="13375" width="10.77734375" style="18" customWidth="1"/>
    <col min="13376" max="13376" width="11.44140625" style="18" customWidth="1"/>
    <col min="13377" max="13377" width="4" style="18" customWidth="1"/>
    <col min="13378" max="13568" width="9.6640625" style="18"/>
    <col min="13569" max="13569" width="6.44140625" style="18" customWidth="1"/>
    <col min="13570" max="13570" width="13.88671875" style="18" customWidth="1"/>
    <col min="13571" max="13571" width="11.88671875" style="18" customWidth="1"/>
    <col min="13572" max="13574" width="9.6640625" style="18"/>
    <col min="13575" max="13575" width="15.44140625" style="18" customWidth="1"/>
    <col min="13576" max="13576" width="16.21875" style="18" customWidth="1"/>
    <col min="13577" max="13588" width="9.6640625" style="18"/>
    <col min="13589" max="13589" width="12" style="18" customWidth="1"/>
    <col min="13590" max="13590" width="12.77734375" style="18" customWidth="1"/>
    <col min="13591" max="13591" width="11.109375" style="18" customWidth="1"/>
    <col min="13592" max="13592" width="12" style="18" customWidth="1"/>
    <col min="13593" max="13593" width="9.6640625" style="18"/>
    <col min="13594" max="13594" width="15.33203125" style="18" customWidth="1"/>
    <col min="13595" max="13595" width="15.21875" style="18" customWidth="1"/>
    <col min="13596" max="13596" width="21.44140625" style="18" customWidth="1"/>
    <col min="13597" max="13612" width="9.6640625" style="18"/>
    <col min="13613" max="13614" width="13.44140625" style="18" customWidth="1"/>
    <col min="13615" max="13615" width="9.6640625" style="18"/>
    <col min="13616" max="13616" width="13.88671875" style="18" customWidth="1"/>
    <col min="13617" max="13617" width="10.6640625" style="18" customWidth="1"/>
    <col min="13618" max="13618" width="17.33203125" style="18" customWidth="1"/>
    <col min="13619" max="13620" width="12.6640625" style="18" customWidth="1"/>
    <col min="13621" max="13621" width="11.21875" style="18" customWidth="1"/>
    <col min="13622" max="13622" width="18.33203125" style="18" customWidth="1"/>
    <col min="13623" max="13623" width="12.88671875" style="18" customWidth="1"/>
    <col min="13624" max="13625" width="13.21875" style="18" customWidth="1"/>
    <col min="13626" max="13626" width="10.88671875" style="18" customWidth="1"/>
    <col min="13627" max="13627" width="11.109375" style="18" customWidth="1"/>
    <col min="13628" max="13628" width="15.21875" style="18" customWidth="1"/>
    <col min="13629" max="13629" width="9.6640625" style="18"/>
    <col min="13630" max="13630" width="11" style="18" customWidth="1"/>
    <col min="13631" max="13631" width="10.77734375" style="18" customWidth="1"/>
    <col min="13632" max="13632" width="11.44140625" style="18" customWidth="1"/>
    <col min="13633" max="13633" width="4" style="18" customWidth="1"/>
    <col min="13634" max="13824" width="9.6640625" style="18"/>
    <col min="13825" max="13825" width="6.44140625" style="18" customWidth="1"/>
    <col min="13826" max="13826" width="13.88671875" style="18" customWidth="1"/>
    <col min="13827" max="13827" width="11.88671875" style="18" customWidth="1"/>
    <col min="13828" max="13830" width="9.6640625" style="18"/>
    <col min="13831" max="13831" width="15.44140625" style="18" customWidth="1"/>
    <col min="13832" max="13832" width="16.21875" style="18" customWidth="1"/>
    <col min="13833" max="13844" width="9.6640625" style="18"/>
    <col min="13845" max="13845" width="12" style="18" customWidth="1"/>
    <col min="13846" max="13846" width="12.77734375" style="18" customWidth="1"/>
    <col min="13847" max="13847" width="11.109375" style="18" customWidth="1"/>
    <col min="13848" max="13848" width="12" style="18" customWidth="1"/>
    <col min="13849" max="13849" width="9.6640625" style="18"/>
    <col min="13850" max="13850" width="15.33203125" style="18" customWidth="1"/>
    <col min="13851" max="13851" width="15.21875" style="18" customWidth="1"/>
    <col min="13852" max="13852" width="21.44140625" style="18" customWidth="1"/>
    <col min="13853" max="13868" width="9.6640625" style="18"/>
    <col min="13869" max="13870" width="13.44140625" style="18" customWidth="1"/>
    <col min="13871" max="13871" width="9.6640625" style="18"/>
    <col min="13872" max="13872" width="13.88671875" style="18" customWidth="1"/>
    <col min="13873" max="13873" width="10.6640625" style="18" customWidth="1"/>
    <col min="13874" max="13874" width="17.33203125" style="18" customWidth="1"/>
    <col min="13875" max="13876" width="12.6640625" style="18" customWidth="1"/>
    <col min="13877" max="13877" width="11.21875" style="18" customWidth="1"/>
    <col min="13878" max="13878" width="18.33203125" style="18" customWidth="1"/>
    <col min="13879" max="13879" width="12.88671875" style="18" customWidth="1"/>
    <col min="13880" max="13881" width="13.21875" style="18" customWidth="1"/>
    <col min="13882" max="13882" width="10.88671875" style="18" customWidth="1"/>
    <col min="13883" max="13883" width="11.109375" style="18" customWidth="1"/>
    <col min="13884" max="13884" width="15.21875" style="18" customWidth="1"/>
    <col min="13885" max="13885" width="9.6640625" style="18"/>
    <col min="13886" max="13886" width="11" style="18" customWidth="1"/>
    <col min="13887" max="13887" width="10.77734375" style="18" customWidth="1"/>
    <col min="13888" max="13888" width="11.44140625" style="18" customWidth="1"/>
    <col min="13889" max="13889" width="4" style="18" customWidth="1"/>
    <col min="13890" max="14080" width="9.6640625" style="18"/>
    <col min="14081" max="14081" width="6.44140625" style="18" customWidth="1"/>
    <col min="14082" max="14082" width="13.88671875" style="18" customWidth="1"/>
    <col min="14083" max="14083" width="11.88671875" style="18" customWidth="1"/>
    <col min="14084" max="14086" width="9.6640625" style="18"/>
    <col min="14087" max="14087" width="15.44140625" style="18" customWidth="1"/>
    <col min="14088" max="14088" width="16.21875" style="18" customWidth="1"/>
    <col min="14089" max="14100" width="9.6640625" style="18"/>
    <col min="14101" max="14101" width="12" style="18" customWidth="1"/>
    <col min="14102" max="14102" width="12.77734375" style="18" customWidth="1"/>
    <col min="14103" max="14103" width="11.109375" style="18" customWidth="1"/>
    <col min="14104" max="14104" width="12" style="18" customWidth="1"/>
    <col min="14105" max="14105" width="9.6640625" style="18"/>
    <col min="14106" max="14106" width="15.33203125" style="18" customWidth="1"/>
    <col min="14107" max="14107" width="15.21875" style="18" customWidth="1"/>
    <col min="14108" max="14108" width="21.44140625" style="18" customWidth="1"/>
    <col min="14109" max="14124" width="9.6640625" style="18"/>
    <col min="14125" max="14126" width="13.44140625" style="18" customWidth="1"/>
    <col min="14127" max="14127" width="9.6640625" style="18"/>
    <col min="14128" max="14128" width="13.88671875" style="18" customWidth="1"/>
    <col min="14129" max="14129" width="10.6640625" style="18" customWidth="1"/>
    <col min="14130" max="14130" width="17.33203125" style="18" customWidth="1"/>
    <col min="14131" max="14132" width="12.6640625" style="18" customWidth="1"/>
    <col min="14133" max="14133" width="11.21875" style="18" customWidth="1"/>
    <col min="14134" max="14134" width="18.33203125" style="18" customWidth="1"/>
    <col min="14135" max="14135" width="12.88671875" style="18" customWidth="1"/>
    <col min="14136" max="14137" width="13.21875" style="18" customWidth="1"/>
    <col min="14138" max="14138" width="10.88671875" style="18" customWidth="1"/>
    <col min="14139" max="14139" width="11.109375" style="18" customWidth="1"/>
    <col min="14140" max="14140" width="15.21875" style="18" customWidth="1"/>
    <col min="14141" max="14141" width="9.6640625" style="18"/>
    <col min="14142" max="14142" width="11" style="18" customWidth="1"/>
    <col min="14143" max="14143" width="10.77734375" style="18" customWidth="1"/>
    <col min="14144" max="14144" width="11.44140625" style="18" customWidth="1"/>
    <col min="14145" max="14145" width="4" style="18" customWidth="1"/>
    <col min="14146" max="14336" width="9.6640625" style="18"/>
    <col min="14337" max="14337" width="6.44140625" style="18" customWidth="1"/>
    <col min="14338" max="14338" width="13.88671875" style="18" customWidth="1"/>
    <col min="14339" max="14339" width="11.88671875" style="18" customWidth="1"/>
    <col min="14340" max="14342" width="9.6640625" style="18"/>
    <col min="14343" max="14343" width="15.44140625" style="18" customWidth="1"/>
    <col min="14344" max="14344" width="16.21875" style="18" customWidth="1"/>
    <col min="14345" max="14356" width="9.6640625" style="18"/>
    <col min="14357" max="14357" width="12" style="18" customWidth="1"/>
    <col min="14358" max="14358" width="12.77734375" style="18" customWidth="1"/>
    <col min="14359" max="14359" width="11.109375" style="18" customWidth="1"/>
    <col min="14360" max="14360" width="12" style="18" customWidth="1"/>
    <col min="14361" max="14361" width="9.6640625" style="18"/>
    <col min="14362" max="14362" width="15.33203125" style="18" customWidth="1"/>
    <col min="14363" max="14363" width="15.21875" style="18" customWidth="1"/>
    <col min="14364" max="14364" width="21.44140625" style="18" customWidth="1"/>
    <col min="14365" max="14380" width="9.6640625" style="18"/>
    <col min="14381" max="14382" width="13.44140625" style="18" customWidth="1"/>
    <col min="14383" max="14383" width="9.6640625" style="18"/>
    <col min="14384" max="14384" width="13.88671875" style="18" customWidth="1"/>
    <col min="14385" max="14385" width="10.6640625" style="18" customWidth="1"/>
    <col min="14386" max="14386" width="17.33203125" style="18" customWidth="1"/>
    <col min="14387" max="14388" width="12.6640625" style="18" customWidth="1"/>
    <col min="14389" max="14389" width="11.21875" style="18" customWidth="1"/>
    <col min="14390" max="14390" width="18.33203125" style="18" customWidth="1"/>
    <col min="14391" max="14391" width="12.88671875" style="18" customWidth="1"/>
    <col min="14392" max="14393" width="13.21875" style="18" customWidth="1"/>
    <col min="14394" max="14394" width="10.88671875" style="18" customWidth="1"/>
    <col min="14395" max="14395" width="11.109375" style="18" customWidth="1"/>
    <col min="14396" max="14396" width="15.21875" style="18" customWidth="1"/>
    <col min="14397" max="14397" width="9.6640625" style="18"/>
    <col min="14398" max="14398" width="11" style="18" customWidth="1"/>
    <col min="14399" max="14399" width="10.77734375" style="18" customWidth="1"/>
    <col min="14400" max="14400" width="11.44140625" style="18" customWidth="1"/>
    <col min="14401" max="14401" width="4" style="18" customWidth="1"/>
    <col min="14402" max="14592" width="9.6640625" style="18"/>
    <col min="14593" max="14593" width="6.44140625" style="18" customWidth="1"/>
    <col min="14594" max="14594" width="13.88671875" style="18" customWidth="1"/>
    <col min="14595" max="14595" width="11.88671875" style="18" customWidth="1"/>
    <col min="14596" max="14598" width="9.6640625" style="18"/>
    <col min="14599" max="14599" width="15.44140625" style="18" customWidth="1"/>
    <col min="14600" max="14600" width="16.21875" style="18" customWidth="1"/>
    <col min="14601" max="14612" width="9.6640625" style="18"/>
    <col min="14613" max="14613" width="12" style="18" customWidth="1"/>
    <col min="14614" max="14614" width="12.77734375" style="18" customWidth="1"/>
    <col min="14615" max="14615" width="11.109375" style="18" customWidth="1"/>
    <col min="14616" max="14616" width="12" style="18" customWidth="1"/>
    <col min="14617" max="14617" width="9.6640625" style="18"/>
    <col min="14618" max="14618" width="15.33203125" style="18" customWidth="1"/>
    <col min="14619" max="14619" width="15.21875" style="18" customWidth="1"/>
    <col min="14620" max="14620" width="21.44140625" style="18" customWidth="1"/>
    <col min="14621" max="14636" width="9.6640625" style="18"/>
    <col min="14637" max="14638" width="13.44140625" style="18" customWidth="1"/>
    <col min="14639" max="14639" width="9.6640625" style="18"/>
    <col min="14640" max="14640" width="13.88671875" style="18" customWidth="1"/>
    <col min="14641" max="14641" width="10.6640625" style="18" customWidth="1"/>
    <col min="14642" max="14642" width="17.33203125" style="18" customWidth="1"/>
    <col min="14643" max="14644" width="12.6640625" style="18" customWidth="1"/>
    <col min="14645" max="14645" width="11.21875" style="18" customWidth="1"/>
    <col min="14646" max="14646" width="18.33203125" style="18" customWidth="1"/>
    <col min="14647" max="14647" width="12.88671875" style="18" customWidth="1"/>
    <col min="14648" max="14649" width="13.21875" style="18" customWidth="1"/>
    <col min="14650" max="14650" width="10.88671875" style="18" customWidth="1"/>
    <col min="14651" max="14651" width="11.109375" style="18" customWidth="1"/>
    <col min="14652" max="14652" width="15.21875" style="18" customWidth="1"/>
    <col min="14653" max="14653" width="9.6640625" style="18"/>
    <col min="14654" max="14654" width="11" style="18" customWidth="1"/>
    <col min="14655" max="14655" width="10.77734375" style="18" customWidth="1"/>
    <col min="14656" max="14656" width="11.44140625" style="18" customWidth="1"/>
    <col min="14657" max="14657" width="4" style="18" customWidth="1"/>
    <col min="14658" max="14848" width="9.6640625" style="18"/>
    <col min="14849" max="14849" width="6.44140625" style="18" customWidth="1"/>
    <col min="14850" max="14850" width="13.88671875" style="18" customWidth="1"/>
    <col min="14851" max="14851" width="11.88671875" style="18" customWidth="1"/>
    <col min="14852" max="14854" width="9.6640625" style="18"/>
    <col min="14855" max="14855" width="15.44140625" style="18" customWidth="1"/>
    <col min="14856" max="14856" width="16.21875" style="18" customWidth="1"/>
    <col min="14857" max="14868" width="9.6640625" style="18"/>
    <col min="14869" max="14869" width="12" style="18" customWidth="1"/>
    <col min="14870" max="14870" width="12.77734375" style="18" customWidth="1"/>
    <col min="14871" max="14871" width="11.109375" style="18" customWidth="1"/>
    <col min="14872" max="14872" width="12" style="18" customWidth="1"/>
    <col min="14873" max="14873" width="9.6640625" style="18"/>
    <col min="14874" max="14874" width="15.33203125" style="18" customWidth="1"/>
    <col min="14875" max="14875" width="15.21875" style="18" customWidth="1"/>
    <col min="14876" max="14876" width="21.44140625" style="18" customWidth="1"/>
    <col min="14877" max="14892" width="9.6640625" style="18"/>
    <col min="14893" max="14894" width="13.44140625" style="18" customWidth="1"/>
    <col min="14895" max="14895" width="9.6640625" style="18"/>
    <col min="14896" max="14896" width="13.88671875" style="18" customWidth="1"/>
    <col min="14897" max="14897" width="10.6640625" style="18" customWidth="1"/>
    <col min="14898" max="14898" width="17.33203125" style="18" customWidth="1"/>
    <col min="14899" max="14900" width="12.6640625" style="18" customWidth="1"/>
    <col min="14901" max="14901" width="11.21875" style="18" customWidth="1"/>
    <col min="14902" max="14902" width="18.33203125" style="18" customWidth="1"/>
    <col min="14903" max="14903" width="12.88671875" style="18" customWidth="1"/>
    <col min="14904" max="14905" width="13.21875" style="18" customWidth="1"/>
    <col min="14906" max="14906" width="10.88671875" style="18" customWidth="1"/>
    <col min="14907" max="14907" width="11.109375" style="18" customWidth="1"/>
    <col min="14908" max="14908" width="15.21875" style="18" customWidth="1"/>
    <col min="14909" max="14909" width="9.6640625" style="18"/>
    <col min="14910" max="14910" width="11" style="18" customWidth="1"/>
    <col min="14911" max="14911" width="10.77734375" style="18" customWidth="1"/>
    <col min="14912" max="14912" width="11.44140625" style="18" customWidth="1"/>
    <col min="14913" max="14913" width="4" style="18" customWidth="1"/>
    <col min="14914" max="15104" width="9.6640625" style="18"/>
    <col min="15105" max="15105" width="6.44140625" style="18" customWidth="1"/>
    <col min="15106" max="15106" width="13.88671875" style="18" customWidth="1"/>
    <col min="15107" max="15107" width="11.88671875" style="18" customWidth="1"/>
    <col min="15108" max="15110" width="9.6640625" style="18"/>
    <col min="15111" max="15111" width="15.44140625" style="18" customWidth="1"/>
    <col min="15112" max="15112" width="16.21875" style="18" customWidth="1"/>
    <col min="15113" max="15124" width="9.6640625" style="18"/>
    <col min="15125" max="15125" width="12" style="18" customWidth="1"/>
    <col min="15126" max="15126" width="12.77734375" style="18" customWidth="1"/>
    <col min="15127" max="15127" width="11.109375" style="18" customWidth="1"/>
    <col min="15128" max="15128" width="12" style="18" customWidth="1"/>
    <col min="15129" max="15129" width="9.6640625" style="18"/>
    <col min="15130" max="15130" width="15.33203125" style="18" customWidth="1"/>
    <col min="15131" max="15131" width="15.21875" style="18" customWidth="1"/>
    <col min="15132" max="15132" width="21.44140625" style="18" customWidth="1"/>
    <col min="15133" max="15148" width="9.6640625" style="18"/>
    <col min="15149" max="15150" width="13.44140625" style="18" customWidth="1"/>
    <col min="15151" max="15151" width="9.6640625" style="18"/>
    <col min="15152" max="15152" width="13.88671875" style="18" customWidth="1"/>
    <col min="15153" max="15153" width="10.6640625" style="18" customWidth="1"/>
    <col min="15154" max="15154" width="17.33203125" style="18" customWidth="1"/>
    <col min="15155" max="15156" width="12.6640625" style="18" customWidth="1"/>
    <col min="15157" max="15157" width="11.21875" style="18" customWidth="1"/>
    <col min="15158" max="15158" width="18.33203125" style="18" customWidth="1"/>
    <col min="15159" max="15159" width="12.88671875" style="18" customWidth="1"/>
    <col min="15160" max="15161" width="13.21875" style="18" customWidth="1"/>
    <col min="15162" max="15162" width="10.88671875" style="18" customWidth="1"/>
    <col min="15163" max="15163" width="11.109375" style="18" customWidth="1"/>
    <col min="15164" max="15164" width="15.21875" style="18" customWidth="1"/>
    <col min="15165" max="15165" width="9.6640625" style="18"/>
    <col min="15166" max="15166" width="11" style="18" customWidth="1"/>
    <col min="15167" max="15167" width="10.77734375" style="18" customWidth="1"/>
    <col min="15168" max="15168" width="11.44140625" style="18" customWidth="1"/>
    <col min="15169" max="15169" width="4" style="18" customWidth="1"/>
    <col min="15170" max="15360" width="9.6640625" style="18"/>
    <col min="15361" max="15361" width="6.44140625" style="18" customWidth="1"/>
    <col min="15362" max="15362" width="13.88671875" style="18" customWidth="1"/>
    <col min="15363" max="15363" width="11.88671875" style="18" customWidth="1"/>
    <col min="15364" max="15366" width="9.6640625" style="18"/>
    <col min="15367" max="15367" width="15.44140625" style="18" customWidth="1"/>
    <col min="15368" max="15368" width="16.21875" style="18" customWidth="1"/>
    <col min="15369" max="15380" width="9.6640625" style="18"/>
    <col min="15381" max="15381" width="12" style="18" customWidth="1"/>
    <col min="15382" max="15382" width="12.77734375" style="18" customWidth="1"/>
    <col min="15383" max="15383" width="11.109375" style="18" customWidth="1"/>
    <col min="15384" max="15384" width="12" style="18" customWidth="1"/>
    <col min="15385" max="15385" width="9.6640625" style="18"/>
    <col min="15386" max="15386" width="15.33203125" style="18" customWidth="1"/>
    <col min="15387" max="15387" width="15.21875" style="18" customWidth="1"/>
    <col min="15388" max="15388" width="21.44140625" style="18" customWidth="1"/>
    <col min="15389" max="15404" width="9.6640625" style="18"/>
    <col min="15405" max="15406" width="13.44140625" style="18" customWidth="1"/>
    <col min="15407" max="15407" width="9.6640625" style="18"/>
    <col min="15408" max="15408" width="13.88671875" style="18" customWidth="1"/>
    <col min="15409" max="15409" width="10.6640625" style="18" customWidth="1"/>
    <col min="15410" max="15410" width="17.33203125" style="18" customWidth="1"/>
    <col min="15411" max="15412" width="12.6640625" style="18" customWidth="1"/>
    <col min="15413" max="15413" width="11.21875" style="18" customWidth="1"/>
    <col min="15414" max="15414" width="18.33203125" style="18" customWidth="1"/>
    <col min="15415" max="15415" width="12.88671875" style="18" customWidth="1"/>
    <col min="15416" max="15417" width="13.21875" style="18" customWidth="1"/>
    <col min="15418" max="15418" width="10.88671875" style="18" customWidth="1"/>
    <col min="15419" max="15419" width="11.109375" style="18" customWidth="1"/>
    <col min="15420" max="15420" width="15.21875" style="18" customWidth="1"/>
    <col min="15421" max="15421" width="9.6640625" style="18"/>
    <col min="15422" max="15422" width="11" style="18" customWidth="1"/>
    <col min="15423" max="15423" width="10.77734375" style="18" customWidth="1"/>
    <col min="15424" max="15424" width="11.44140625" style="18" customWidth="1"/>
    <col min="15425" max="15425" width="4" style="18" customWidth="1"/>
    <col min="15426" max="15616" width="9.6640625" style="18"/>
    <col min="15617" max="15617" width="6.44140625" style="18" customWidth="1"/>
    <col min="15618" max="15618" width="13.88671875" style="18" customWidth="1"/>
    <col min="15619" max="15619" width="11.88671875" style="18" customWidth="1"/>
    <col min="15620" max="15622" width="9.6640625" style="18"/>
    <col min="15623" max="15623" width="15.44140625" style="18" customWidth="1"/>
    <col min="15624" max="15624" width="16.21875" style="18" customWidth="1"/>
    <col min="15625" max="15636" width="9.6640625" style="18"/>
    <col min="15637" max="15637" width="12" style="18" customWidth="1"/>
    <col min="15638" max="15638" width="12.77734375" style="18" customWidth="1"/>
    <col min="15639" max="15639" width="11.109375" style="18" customWidth="1"/>
    <col min="15640" max="15640" width="12" style="18" customWidth="1"/>
    <col min="15641" max="15641" width="9.6640625" style="18"/>
    <col min="15642" max="15642" width="15.33203125" style="18" customWidth="1"/>
    <col min="15643" max="15643" width="15.21875" style="18" customWidth="1"/>
    <col min="15644" max="15644" width="21.44140625" style="18" customWidth="1"/>
    <col min="15645" max="15660" width="9.6640625" style="18"/>
    <col min="15661" max="15662" width="13.44140625" style="18" customWidth="1"/>
    <col min="15663" max="15663" width="9.6640625" style="18"/>
    <col min="15664" max="15664" width="13.88671875" style="18" customWidth="1"/>
    <col min="15665" max="15665" width="10.6640625" style="18" customWidth="1"/>
    <col min="15666" max="15666" width="17.33203125" style="18" customWidth="1"/>
    <col min="15667" max="15668" width="12.6640625" style="18" customWidth="1"/>
    <col min="15669" max="15669" width="11.21875" style="18" customWidth="1"/>
    <col min="15670" max="15670" width="18.33203125" style="18" customWidth="1"/>
    <col min="15671" max="15671" width="12.88671875" style="18" customWidth="1"/>
    <col min="15672" max="15673" width="13.21875" style="18" customWidth="1"/>
    <col min="15674" max="15674" width="10.88671875" style="18" customWidth="1"/>
    <col min="15675" max="15675" width="11.109375" style="18" customWidth="1"/>
    <col min="15676" max="15676" width="15.21875" style="18" customWidth="1"/>
    <col min="15677" max="15677" width="9.6640625" style="18"/>
    <col min="15678" max="15678" width="11" style="18" customWidth="1"/>
    <col min="15679" max="15679" width="10.77734375" style="18" customWidth="1"/>
    <col min="15680" max="15680" width="11.44140625" style="18" customWidth="1"/>
    <col min="15681" max="15681" width="4" style="18" customWidth="1"/>
    <col min="15682" max="15872" width="9.6640625" style="18"/>
    <col min="15873" max="15873" width="6.44140625" style="18" customWidth="1"/>
    <col min="15874" max="15874" width="13.88671875" style="18" customWidth="1"/>
    <col min="15875" max="15875" width="11.88671875" style="18" customWidth="1"/>
    <col min="15876" max="15878" width="9.6640625" style="18"/>
    <col min="15879" max="15879" width="15.44140625" style="18" customWidth="1"/>
    <col min="15880" max="15880" width="16.21875" style="18" customWidth="1"/>
    <col min="15881" max="15892" width="9.6640625" style="18"/>
    <col min="15893" max="15893" width="12" style="18" customWidth="1"/>
    <col min="15894" max="15894" width="12.77734375" style="18" customWidth="1"/>
    <col min="15895" max="15895" width="11.109375" style="18" customWidth="1"/>
    <col min="15896" max="15896" width="12" style="18" customWidth="1"/>
    <col min="15897" max="15897" width="9.6640625" style="18"/>
    <col min="15898" max="15898" width="15.33203125" style="18" customWidth="1"/>
    <col min="15899" max="15899" width="15.21875" style="18" customWidth="1"/>
    <col min="15900" max="15900" width="21.44140625" style="18" customWidth="1"/>
    <col min="15901" max="15916" width="9.6640625" style="18"/>
    <col min="15917" max="15918" width="13.44140625" style="18" customWidth="1"/>
    <col min="15919" max="15919" width="9.6640625" style="18"/>
    <col min="15920" max="15920" width="13.88671875" style="18" customWidth="1"/>
    <col min="15921" max="15921" width="10.6640625" style="18" customWidth="1"/>
    <col min="15922" max="15922" width="17.33203125" style="18" customWidth="1"/>
    <col min="15923" max="15924" width="12.6640625" style="18" customWidth="1"/>
    <col min="15925" max="15925" width="11.21875" style="18" customWidth="1"/>
    <col min="15926" max="15926" width="18.33203125" style="18" customWidth="1"/>
    <col min="15927" max="15927" width="12.88671875" style="18" customWidth="1"/>
    <col min="15928" max="15929" width="13.21875" style="18" customWidth="1"/>
    <col min="15930" max="15930" width="10.88671875" style="18" customWidth="1"/>
    <col min="15931" max="15931" width="11.109375" style="18" customWidth="1"/>
    <col min="15932" max="15932" width="15.21875" style="18" customWidth="1"/>
    <col min="15933" max="15933" width="9.6640625" style="18"/>
    <col min="15934" max="15934" width="11" style="18" customWidth="1"/>
    <col min="15935" max="15935" width="10.77734375" style="18" customWidth="1"/>
    <col min="15936" max="15936" width="11.44140625" style="18" customWidth="1"/>
    <col min="15937" max="15937" width="4" style="18" customWidth="1"/>
    <col min="15938" max="16128" width="9.6640625" style="18"/>
    <col min="16129" max="16129" width="6.44140625" style="18" customWidth="1"/>
    <col min="16130" max="16130" width="13.88671875" style="18" customWidth="1"/>
    <col min="16131" max="16131" width="11.88671875" style="18" customWidth="1"/>
    <col min="16132" max="16134" width="9.6640625" style="18"/>
    <col min="16135" max="16135" width="15.44140625" style="18" customWidth="1"/>
    <col min="16136" max="16136" width="16.21875" style="18" customWidth="1"/>
    <col min="16137" max="16148" width="9.6640625" style="18"/>
    <col min="16149" max="16149" width="12" style="18" customWidth="1"/>
    <col min="16150" max="16150" width="12.77734375" style="18" customWidth="1"/>
    <col min="16151" max="16151" width="11.109375" style="18" customWidth="1"/>
    <col min="16152" max="16152" width="12" style="18" customWidth="1"/>
    <col min="16153" max="16153" width="9.6640625" style="18"/>
    <col min="16154" max="16154" width="15.33203125" style="18" customWidth="1"/>
    <col min="16155" max="16155" width="15.21875" style="18" customWidth="1"/>
    <col min="16156" max="16156" width="21.44140625" style="18" customWidth="1"/>
    <col min="16157" max="16172" width="9.6640625" style="18"/>
    <col min="16173" max="16174" width="13.44140625" style="18" customWidth="1"/>
    <col min="16175" max="16175" width="9.6640625" style="18"/>
    <col min="16176" max="16176" width="13.88671875" style="18" customWidth="1"/>
    <col min="16177" max="16177" width="10.6640625" style="18" customWidth="1"/>
    <col min="16178" max="16178" width="17.33203125" style="18" customWidth="1"/>
    <col min="16179" max="16180" width="12.6640625" style="18" customWidth="1"/>
    <col min="16181" max="16181" width="11.21875" style="18" customWidth="1"/>
    <col min="16182" max="16182" width="18.33203125" style="18" customWidth="1"/>
    <col min="16183" max="16183" width="12.88671875" style="18" customWidth="1"/>
    <col min="16184" max="16185" width="13.21875" style="18" customWidth="1"/>
    <col min="16186" max="16186" width="10.88671875" style="18" customWidth="1"/>
    <col min="16187" max="16187" width="11.109375" style="18" customWidth="1"/>
    <col min="16188" max="16188" width="15.21875" style="18" customWidth="1"/>
    <col min="16189" max="16189" width="9.6640625" style="18"/>
    <col min="16190" max="16190" width="11" style="18" customWidth="1"/>
    <col min="16191" max="16191" width="10.77734375" style="18" customWidth="1"/>
    <col min="16192" max="16192" width="11.44140625" style="18" customWidth="1"/>
    <col min="16193" max="16193" width="4" style="18" customWidth="1"/>
    <col min="16194" max="16384" width="9.6640625" style="18"/>
  </cols>
  <sheetData>
    <row r="1" spans="1:77" ht="13.2" x14ac:dyDescent="0.2">
      <c r="A1" s="17" t="s">
        <v>66</v>
      </c>
    </row>
    <row r="2" spans="1:77" x14ac:dyDescent="0.2">
      <c r="C2" s="20" t="s">
        <v>67</v>
      </c>
    </row>
    <row r="3" spans="1:77" s="19" customFormat="1" x14ac:dyDescent="0.2">
      <c r="A3" s="21"/>
      <c r="B3" s="22" t="s">
        <v>2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</row>
    <row r="4" spans="1:77" s="19" customFormat="1" x14ac:dyDescent="0.2">
      <c r="A4" s="21"/>
      <c r="B4" s="25" t="s">
        <v>68</v>
      </c>
      <c r="C4" s="23" t="s">
        <v>36</v>
      </c>
      <c r="D4" s="23" t="s">
        <v>36</v>
      </c>
      <c r="E4" s="23" t="s">
        <v>36</v>
      </c>
      <c r="F4" s="23" t="s">
        <v>36</v>
      </c>
      <c r="G4" s="23" t="s">
        <v>36</v>
      </c>
      <c r="H4" s="23" t="s">
        <v>36</v>
      </c>
      <c r="I4" s="23" t="s">
        <v>36</v>
      </c>
      <c r="J4" s="23" t="s">
        <v>36</v>
      </c>
      <c r="K4" s="23" t="s">
        <v>36</v>
      </c>
      <c r="L4" s="23" t="s">
        <v>36</v>
      </c>
      <c r="M4" s="23" t="s">
        <v>36</v>
      </c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7" s="19" customFormat="1" x14ac:dyDescent="0.2">
      <c r="A5" s="21"/>
      <c r="B5" s="22" t="s">
        <v>69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</row>
    <row r="6" spans="1:77" s="50" customFormat="1" ht="22.2" customHeight="1" x14ac:dyDescent="0.2">
      <c r="A6" s="43"/>
      <c r="B6" s="25" t="s">
        <v>70</v>
      </c>
      <c r="C6" s="25" t="s">
        <v>43</v>
      </c>
      <c r="D6" s="25" t="s">
        <v>42</v>
      </c>
      <c r="E6" s="25" t="s">
        <v>44</v>
      </c>
      <c r="F6" s="25" t="s">
        <v>45</v>
      </c>
      <c r="G6" s="25" t="s">
        <v>46</v>
      </c>
      <c r="H6" s="25" t="s">
        <v>47</v>
      </c>
      <c r="I6" s="25" t="s">
        <v>48</v>
      </c>
      <c r="J6" s="25" t="s">
        <v>49</v>
      </c>
      <c r="K6" s="25" t="s">
        <v>50</v>
      </c>
      <c r="L6" s="25" t="s">
        <v>51</v>
      </c>
      <c r="M6" s="25" t="s">
        <v>52</v>
      </c>
      <c r="N6" s="25"/>
      <c r="O6" s="25"/>
      <c r="P6" s="25"/>
      <c r="Q6" s="25"/>
      <c r="R6" s="25"/>
      <c r="S6" s="25"/>
      <c r="T6" s="25"/>
      <c r="U6" s="25"/>
      <c r="V6" s="25"/>
      <c r="W6" s="25"/>
      <c r="X6" s="49"/>
      <c r="Y6" s="49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6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</row>
    <row r="7" spans="1:77" x14ac:dyDescent="0.2">
      <c r="A7" s="26" t="s">
        <v>3</v>
      </c>
      <c r="B7" s="2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</row>
    <row r="8" spans="1:77" x14ac:dyDescent="0.2">
      <c r="A8" s="29" t="s">
        <v>76</v>
      </c>
      <c r="B8" s="27"/>
      <c r="C8" s="33"/>
      <c r="D8" s="33"/>
      <c r="E8" s="33">
        <v>7.6923076923076927E-3</v>
      </c>
      <c r="F8" s="33"/>
      <c r="G8" s="33"/>
      <c r="H8" s="33"/>
      <c r="I8" s="33"/>
      <c r="J8" s="33"/>
      <c r="K8" s="33"/>
      <c r="L8" s="33"/>
      <c r="M8" s="33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</row>
    <row r="9" spans="1:77" x14ac:dyDescent="0.2">
      <c r="A9" s="29" t="s">
        <v>77</v>
      </c>
      <c r="B9" s="27"/>
      <c r="C9" s="33"/>
      <c r="D9" s="33"/>
      <c r="E9" s="33">
        <v>7.3649754500818331E-3</v>
      </c>
      <c r="F9" s="33"/>
      <c r="G9" s="33"/>
      <c r="H9" s="33"/>
      <c r="I9" s="33"/>
      <c r="J9" s="33"/>
      <c r="K9" s="33"/>
      <c r="L9" s="33"/>
      <c r="M9" s="33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</row>
    <row r="10" spans="1:77" x14ac:dyDescent="0.2">
      <c r="A10" s="29" t="s">
        <v>73</v>
      </c>
      <c r="B10" s="27"/>
      <c r="C10" s="33">
        <v>2.0149128739080115E-2</v>
      </c>
      <c r="D10" s="33"/>
      <c r="E10" s="33"/>
      <c r="F10" s="33"/>
      <c r="G10" s="33"/>
      <c r="H10" s="33">
        <v>2.8334712289331414E-2</v>
      </c>
      <c r="I10" s="33">
        <v>2.4556750650753894E-2</v>
      </c>
      <c r="J10" s="33"/>
      <c r="K10" s="33"/>
      <c r="L10" s="33">
        <v>0.57299084851759086</v>
      </c>
      <c r="M10" s="33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</row>
    <row r="11" spans="1:77" x14ac:dyDescent="0.2">
      <c r="A11" s="29" t="s">
        <v>74</v>
      </c>
      <c r="B11" s="27"/>
      <c r="C11" s="33">
        <v>2.2168033695411218E-2</v>
      </c>
      <c r="D11" s="33">
        <v>5.1956328973620037E-3</v>
      </c>
      <c r="E11" s="33"/>
      <c r="F11" s="33"/>
      <c r="G11" s="33"/>
      <c r="H11" s="33">
        <v>3.8101307913988025E-2</v>
      </c>
      <c r="I11" s="33">
        <v>3.1173797384172024E-2</v>
      </c>
      <c r="J11" s="33"/>
      <c r="K11" s="33"/>
      <c r="L11" s="33">
        <v>0.70660607404123255</v>
      </c>
      <c r="M11" s="33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</row>
    <row r="12" spans="1:77" x14ac:dyDescent="0.2">
      <c r="A12" s="29" t="s">
        <v>71</v>
      </c>
      <c r="B12" s="28"/>
      <c r="C12" s="33"/>
      <c r="D12" s="33"/>
      <c r="E12" s="33">
        <v>1.4866071428571428E-2</v>
      </c>
      <c r="F12" s="33"/>
      <c r="G12" s="33"/>
      <c r="H12" s="33"/>
      <c r="I12" s="33"/>
      <c r="J12" s="33"/>
      <c r="K12" s="33"/>
      <c r="L12" s="33"/>
      <c r="M12" s="33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30"/>
      <c r="BH12" s="30"/>
      <c r="BI12" s="30"/>
      <c r="BJ12" s="30"/>
      <c r="BK12" s="28"/>
      <c r="BL12" s="28"/>
      <c r="BM12" s="28"/>
    </row>
    <row r="13" spans="1:77" x14ac:dyDescent="0.2">
      <c r="A13" s="29" t="s">
        <v>72</v>
      </c>
      <c r="B13" s="28"/>
      <c r="C13" s="33">
        <v>3.0402930402930402E-2</v>
      </c>
      <c r="D13" s="33">
        <v>6.9597069597069593E-3</v>
      </c>
      <c r="E13" s="33">
        <v>1.9780219780219779E-2</v>
      </c>
      <c r="F13" s="33">
        <v>1.1721611721611723E-2</v>
      </c>
      <c r="G13" s="33">
        <v>1.4285714285714287E-2</v>
      </c>
      <c r="H13" s="33">
        <v>4.5421245421245419E-2</v>
      </c>
      <c r="I13" s="33">
        <v>2.6776556776556774E-2</v>
      </c>
      <c r="J13" s="33">
        <v>2.7106227106227107E-2</v>
      </c>
      <c r="K13" s="33">
        <v>2.9010989010989013E-2</v>
      </c>
      <c r="L13" s="33">
        <v>0.63003663003663002</v>
      </c>
      <c r="M13" s="33">
        <v>1.1355311355311355</v>
      </c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30"/>
      <c r="BH13" s="30"/>
      <c r="BI13" s="30"/>
      <c r="BJ13" s="30"/>
      <c r="BK13" s="28"/>
      <c r="BL13" s="28"/>
      <c r="BM13" s="28"/>
    </row>
  </sheetData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3"/>
  <sheetViews>
    <sheetView zoomScale="80" zoomScaleNormal="80" workbookViewId="0">
      <selection activeCell="G37" sqref="G37"/>
    </sheetView>
  </sheetViews>
  <sheetFormatPr defaultRowHeight="14.4" x14ac:dyDescent="0.3"/>
  <cols>
    <col min="1" max="1" width="34.33203125" style="1" bestFit="1" customWidth="1"/>
    <col min="2" max="2" width="13.5546875" customWidth="1"/>
    <col min="3" max="3" width="12.77734375" customWidth="1"/>
    <col min="4" max="4" width="14.109375" customWidth="1"/>
    <col min="5" max="5" width="12.77734375" customWidth="1"/>
    <col min="6" max="6" width="14.109375" customWidth="1"/>
    <col min="7" max="7" width="12.77734375" customWidth="1"/>
    <col min="8" max="8" width="14.109375" customWidth="1"/>
    <col min="9" max="10" width="16.5546875" customWidth="1"/>
  </cols>
  <sheetData>
    <row r="1" spans="1:10" ht="15.6" customHeight="1" x14ac:dyDescent="0.3">
      <c r="A1" s="5"/>
      <c r="C1" s="56" t="s">
        <v>60</v>
      </c>
      <c r="D1" s="56"/>
      <c r="E1" s="56" t="s">
        <v>54</v>
      </c>
      <c r="F1" s="56"/>
      <c r="G1" s="56" t="s">
        <v>11</v>
      </c>
      <c r="H1" s="56"/>
      <c r="I1" s="10"/>
      <c r="J1" s="10"/>
    </row>
    <row r="2" spans="1:10" ht="15.6" x14ac:dyDescent="0.3">
      <c r="A2" s="14" t="s">
        <v>0</v>
      </c>
      <c r="B2" s="11" t="s">
        <v>5</v>
      </c>
      <c r="C2" t="s">
        <v>19</v>
      </c>
      <c r="D2" s="4" t="s">
        <v>4</v>
      </c>
      <c r="E2" t="s">
        <v>19</v>
      </c>
      <c r="F2" s="4" t="s">
        <v>4</v>
      </c>
      <c r="G2" t="s">
        <v>19</v>
      </c>
      <c r="H2" s="4" t="s">
        <v>4</v>
      </c>
      <c r="I2" s="9"/>
    </row>
    <row r="3" spans="1:10" x14ac:dyDescent="0.3">
      <c r="A3" s="13" t="s">
        <v>8</v>
      </c>
      <c r="B3" s="7" t="s">
        <v>55</v>
      </c>
      <c r="C3" s="6"/>
      <c r="D3" s="8">
        <f>(38.5+41.5)/2/$D$32/30/6</f>
        <v>3.6380371334450213E-3</v>
      </c>
      <c r="E3" s="6"/>
      <c r="F3" s="8">
        <f>(35+45)/2/$D$31/30/6</f>
        <v>4.0025616394492479E-3</v>
      </c>
      <c r="G3" s="6"/>
      <c r="H3" s="8">
        <f>(43+50)/2/$D$30/30/6</f>
        <v>4.92063492063492E-3</v>
      </c>
    </row>
    <row r="4" spans="1:10" x14ac:dyDescent="0.3">
      <c r="A4" s="13" t="s">
        <v>99</v>
      </c>
      <c r="B4" s="7" t="s">
        <v>36</v>
      </c>
      <c r="C4" s="6"/>
      <c r="D4" s="8">
        <f>(38+38)/2/$D$32/$D$33</f>
        <v>4.7854180755315272E-2</v>
      </c>
      <c r="E4" s="6"/>
      <c r="F4" s="8">
        <f>(35+50)/2/$D$31/$D$33</f>
        <v>5.8883839503436043E-2</v>
      </c>
      <c r="G4" s="6"/>
      <c r="H4" s="8">
        <f>(34+42)/2/$D$30/$D$33</f>
        <v>5.5677655677655674E-2</v>
      </c>
    </row>
    <row r="5" spans="1:10" x14ac:dyDescent="0.3">
      <c r="A5" s="13" t="s">
        <v>16</v>
      </c>
      <c r="B5" s="7" t="s">
        <v>36</v>
      </c>
      <c r="C5" s="6"/>
      <c r="D5" s="8"/>
      <c r="E5" s="6"/>
      <c r="F5" s="8"/>
      <c r="G5" s="6"/>
      <c r="H5" s="8">
        <f>(103+112)/2/$D$30/$D$33</f>
        <v>0.1575091575091575</v>
      </c>
    </row>
    <row r="6" spans="1:10" x14ac:dyDescent="0.3">
      <c r="A6" s="13" t="s">
        <v>20</v>
      </c>
      <c r="B6" s="7" t="s">
        <v>36</v>
      </c>
      <c r="C6" s="13" t="s">
        <v>61</v>
      </c>
      <c r="D6" s="8">
        <f>(85+92)/2/$D$32/$D$33</f>
        <v>0.11144986833803691</v>
      </c>
      <c r="E6" s="13" t="s">
        <v>61</v>
      </c>
      <c r="F6" s="8">
        <f>85/$D$31/$D$33</f>
        <v>0.11776767900687209</v>
      </c>
      <c r="G6" s="13" t="s">
        <v>61</v>
      </c>
      <c r="H6" s="8">
        <f>75/$D$30/$D$33</f>
        <v>0.10989010989010989</v>
      </c>
    </row>
    <row r="7" spans="1:10" x14ac:dyDescent="0.3">
      <c r="A7" s="13" t="s">
        <v>20</v>
      </c>
      <c r="B7" s="7" t="s">
        <v>36</v>
      </c>
      <c r="C7" s="13" t="s">
        <v>28</v>
      </c>
      <c r="D7" s="8">
        <f>(96+103)/2/$D$32/$D$33</f>
        <v>0.12530239434615448</v>
      </c>
      <c r="E7" s="13" t="s">
        <v>28</v>
      </c>
      <c r="F7" s="8">
        <f>105/$D$31/$D$33</f>
        <v>0.14547772112613611</v>
      </c>
      <c r="G7" s="13" t="s">
        <v>28</v>
      </c>
      <c r="H7" s="8">
        <f>106/$D$30/$D$33</f>
        <v>0.15531135531135531</v>
      </c>
    </row>
    <row r="8" spans="1:10" x14ac:dyDescent="0.3">
      <c r="A8" s="13" t="s">
        <v>20</v>
      </c>
      <c r="B8" s="7" t="s">
        <v>36</v>
      </c>
      <c r="C8" s="13" t="s">
        <v>35</v>
      </c>
      <c r="D8" s="8">
        <f>(77+100.6)/2/$D$32/$D$33</f>
        <v>0.11182766450189464</v>
      </c>
      <c r="E8" s="13" t="s">
        <v>35</v>
      </c>
      <c r="F8" s="8">
        <f>(50+60)/2/$D$31/$D$33</f>
        <v>7.620261582797605E-2</v>
      </c>
      <c r="G8" s="13" t="s">
        <v>35</v>
      </c>
      <c r="H8" s="8">
        <f>120/$D$30/$D$33</f>
        <v>0.17582417582417581</v>
      </c>
    </row>
    <row r="9" spans="1:10" x14ac:dyDescent="0.3">
      <c r="A9" s="13" t="s">
        <v>21</v>
      </c>
      <c r="B9" s="7" t="s">
        <v>36</v>
      </c>
      <c r="C9" s="13"/>
      <c r="D9" s="8"/>
      <c r="E9" s="13"/>
      <c r="F9" s="8"/>
      <c r="G9" s="13" t="s">
        <v>29</v>
      </c>
      <c r="H9" s="8">
        <f>176/$D$30/$D$33</f>
        <v>0.2578754578754579</v>
      </c>
    </row>
    <row r="10" spans="1:10" x14ac:dyDescent="0.3">
      <c r="A10" s="13" t="s">
        <v>22</v>
      </c>
      <c r="B10" s="7" t="s">
        <v>36</v>
      </c>
      <c r="C10" s="13" t="s">
        <v>27</v>
      </c>
      <c r="D10" s="8">
        <f>(6.6+10)/2/$D$32/$D$33</f>
        <v>1.0452360533397811E-2</v>
      </c>
      <c r="E10" s="13" t="s">
        <v>27</v>
      </c>
      <c r="F10" s="8">
        <f>(5.5+7)/2/$D$31/$D$33</f>
        <v>8.6593881622700052E-3</v>
      </c>
      <c r="G10" s="13" t="s">
        <v>27</v>
      </c>
      <c r="H10" s="8">
        <f>(8.25+12.5)/2/$D$30/$D$33</f>
        <v>1.5201465201465201E-2</v>
      </c>
    </row>
    <row r="11" spans="1:10" x14ac:dyDescent="0.3">
      <c r="A11" s="13" t="s">
        <v>23</v>
      </c>
      <c r="B11" s="7" t="s">
        <v>37</v>
      </c>
      <c r="C11" s="13"/>
      <c r="D11" s="8"/>
      <c r="E11" s="13"/>
      <c r="F11" s="8"/>
      <c r="G11" s="13" t="s">
        <v>27</v>
      </c>
      <c r="H11" s="8">
        <f>(27+30)/2/$D$30</f>
        <v>0.54285714285714282</v>
      </c>
    </row>
    <row r="12" spans="1:10" x14ac:dyDescent="0.3">
      <c r="A12" s="13" t="s">
        <v>23</v>
      </c>
      <c r="B12" s="7" t="s">
        <v>37</v>
      </c>
      <c r="C12" s="13"/>
      <c r="D12" s="8"/>
      <c r="E12" s="13"/>
      <c r="F12" s="8"/>
      <c r="G12" s="13" t="s">
        <v>30</v>
      </c>
      <c r="H12" s="8">
        <f>(125+130)/2/$D$30</f>
        <v>2.4285714285714284</v>
      </c>
    </row>
    <row r="13" spans="1:10" x14ac:dyDescent="0.3">
      <c r="A13" s="13" t="s">
        <v>17</v>
      </c>
      <c r="B13" s="7" t="s">
        <v>37</v>
      </c>
      <c r="C13" s="13"/>
      <c r="D13" s="8"/>
      <c r="E13" s="13"/>
      <c r="F13" s="8"/>
      <c r="G13" s="13"/>
      <c r="H13" s="8">
        <f>(136+152)/2/$D$30</f>
        <v>2.7428571428571429</v>
      </c>
    </row>
    <row r="14" spans="1:10" x14ac:dyDescent="0.3">
      <c r="A14" s="13" t="s">
        <v>6</v>
      </c>
      <c r="B14" s="7" t="s">
        <v>36</v>
      </c>
      <c r="C14" s="13" t="s">
        <v>58</v>
      </c>
      <c r="D14" s="8">
        <f>13.8/$D$32/$D$33</f>
        <v>1.7378623537456603E-2</v>
      </c>
      <c r="E14" s="13" t="s">
        <v>58</v>
      </c>
      <c r="F14" s="8">
        <f>(10.5+12)/2/$D$31/$D$33</f>
        <v>1.5586898692086012E-2</v>
      </c>
      <c r="G14" s="13"/>
      <c r="H14" s="8">
        <f>(14+17)/2/$D$30/$D$33</f>
        <v>2.271062271062271E-2</v>
      </c>
    </row>
    <row r="15" spans="1:10" x14ac:dyDescent="0.3">
      <c r="A15" s="13" t="s">
        <v>7</v>
      </c>
      <c r="B15" s="7" t="s">
        <v>36</v>
      </c>
      <c r="C15" s="13" t="s">
        <v>27</v>
      </c>
      <c r="D15" s="8">
        <f>9.9/$D$32/$D$33</f>
        <v>1.2467273407305822E-2</v>
      </c>
      <c r="E15" s="13" t="s">
        <v>27</v>
      </c>
      <c r="F15" s="8">
        <f>(9+9.2)/2/$D$31/$D$33</f>
        <v>1.2608069164265129E-2</v>
      </c>
      <c r="G15" s="13" t="s">
        <v>27</v>
      </c>
      <c r="H15" s="8">
        <f>(12+14.7)/2/$D$30/$D$33</f>
        <v>1.9560439560439562E-2</v>
      </c>
    </row>
    <row r="16" spans="1:10" x14ac:dyDescent="0.3">
      <c r="A16" s="13" t="s">
        <v>18</v>
      </c>
      <c r="B16" s="7" t="s">
        <v>36</v>
      </c>
      <c r="C16" s="13"/>
      <c r="D16" s="8"/>
      <c r="E16" s="13"/>
      <c r="F16" s="8"/>
      <c r="G16" s="13"/>
      <c r="H16" s="8">
        <f>(26+32)/2/$D$30/$D$33</f>
        <v>4.2490842490842493E-2</v>
      </c>
    </row>
    <row r="17" spans="1:8" x14ac:dyDescent="0.3">
      <c r="A17" s="13" t="s">
        <v>9</v>
      </c>
      <c r="B17" s="7" t="s">
        <v>36</v>
      </c>
      <c r="C17" s="13" t="s">
        <v>31</v>
      </c>
      <c r="D17" s="8">
        <f>(72+116.5)/2/$D$32/$D$33</f>
        <v>0.1186909614786438</v>
      </c>
      <c r="E17" s="13" t="s">
        <v>31</v>
      </c>
      <c r="F17" s="8">
        <f>(70+120)/2/$D$31/$D$33</f>
        <v>0.13162270006650409</v>
      </c>
      <c r="G17" s="13" t="s">
        <v>31</v>
      </c>
      <c r="H17" s="8">
        <f>(118.8+130)/2/$D$30/$D$33</f>
        <v>0.1822710622710623</v>
      </c>
    </row>
    <row r="18" spans="1:8" x14ac:dyDescent="0.3">
      <c r="A18" s="13" t="s">
        <v>9</v>
      </c>
      <c r="B18" s="7" t="s">
        <v>36</v>
      </c>
      <c r="C18" s="13" t="s">
        <v>32</v>
      </c>
      <c r="D18" s="8">
        <f>(77+84)/2/$D$32/$D$33</f>
        <v>0.10137530396849684</v>
      </c>
      <c r="E18" s="13" t="s">
        <v>32</v>
      </c>
      <c r="F18" s="8">
        <f>(73+80)/2/$D$31/$D$33</f>
        <v>0.10599091110618487</v>
      </c>
      <c r="G18" s="13" t="s">
        <v>32</v>
      </c>
      <c r="H18" s="8">
        <f>(98.2+101)/2/$D$30/$D$33</f>
        <v>0.14593406593406594</v>
      </c>
    </row>
    <row r="19" spans="1:8" x14ac:dyDescent="0.3">
      <c r="A19" s="13" t="s">
        <v>9</v>
      </c>
      <c r="B19" s="7" t="s">
        <v>36</v>
      </c>
      <c r="C19" s="13" t="s">
        <v>33</v>
      </c>
      <c r="D19" s="8">
        <f>(37+40)/2/$D$32/$D$33</f>
        <v>4.848384102841153E-2</v>
      </c>
      <c r="E19" s="13" t="s">
        <v>33</v>
      </c>
      <c r="F19" s="8">
        <f>(50+52)/2/$D$31/$D$33</f>
        <v>7.0660607404123249E-2</v>
      </c>
      <c r="G19" s="13" t="s">
        <v>33</v>
      </c>
      <c r="H19" s="8">
        <f>(58.3+70)/2/$D$30/$D$33</f>
        <v>9.3992673992673997E-2</v>
      </c>
    </row>
    <row r="20" spans="1:8" x14ac:dyDescent="0.3">
      <c r="A20" s="13" t="s">
        <v>24</v>
      </c>
      <c r="B20" s="7" t="s">
        <v>36</v>
      </c>
      <c r="C20" s="13"/>
      <c r="D20" s="8">
        <f>5340/$D$32/$D$33</f>
        <v>6.7247717166679886</v>
      </c>
      <c r="E20" s="13"/>
      <c r="F20" s="8">
        <f>(90+119.6)/2/$D$31/$D$33</f>
        <v>0.14520062070494347</v>
      </c>
      <c r="G20" s="13"/>
      <c r="H20" s="8">
        <f>(90+119.6)/2/$D$30/$D$33</f>
        <v>0.15355311355311355</v>
      </c>
    </row>
    <row r="21" spans="1:8" x14ac:dyDescent="0.3">
      <c r="A21" s="13" t="s">
        <v>97</v>
      </c>
      <c r="B21" s="7" t="s">
        <v>38</v>
      </c>
      <c r="C21" s="13"/>
      <c r="D21" s="8"/>
      <c r="E21" s="13"/>
      <c r="F21" s="8">
        <f>80/$D$31/110</f>
        <v>1.3099292638197537E-2</v>
      </c>
      <c r="G21" s="13"/>
      <c r="H21" s="8">
        <f>130/$D$30/112</f>
        <v>2.2108843537414966E-2</v>
      </c>
    </row>
    <row r="22" spans="1:8" x14ac:dyDescent="0.3">
      <c r="A22" s="13" t="s">
        <v>98</v>
      </c>
      <c r="B22" s="7" t="s">
        <v>36</v>
      </c>
      <c r="C22" s="13" t="s">
        <v>34</v>
      </c>
      <c r="D22" s="8">
        <f>(25.4+44)/2/$D$32/10</f>
        <v>5.6807949838744008E-2</v>
      </c>
      <c r="E22" s="13"/>
      <c r="F22" s="8">
        <f>(23+65)/2/$D$31/10</f>
        <v>7.9250720461095089E-2</v>
      </c>
      <c r="G22" s="13" t="s">
        <v>34</v>
      </c>
      <c r="H22" s="8">
        <f>(34+55)/2/$D$30/$D$33</f>
        <v>6.5201465201465206E-2</v>
      </c>
    </row>
    <row r="23" spans="1:8" x14ac:dyDescent="0.3">
      <c r="A23" s="13" t="s">
        <v>98</v>
      </c>
      <c r="B23" s="7" t="s">
        <v>36</v>
      </c>
      <c r="C23" s="13" t="s">
        <v>1</v>
      </c>
      <c r="D23" s="8">
        <f>24.9/$D$32/10</f>
        <v>4.0764206080251456E-2</v>
      </c>
      <c r="E23" s="13" t="s">
        <v>1</v>
      </c>
      <c r="F23" s="8">
        <f>(25+26)/2/$D$31/10</f>
        <v>4.5929394812680116E-2</v>
      </c>
      <c r="G23" s="13" t="s">
        <v>1</v>
      </c>
      <c r="H23" s="8">
        <f>(30+35)/2/$D$30/$D$33</f>
        <v>4.7619047619047623E-2</v>
      </c>
    </row>
    <row r="24" spans="1:8" x14ac:dyDescent="0.3">
      <c r="A24" s="13" t="s">
        <v>25</v>
      </c>
      <c r="B24" s="7" t="s">
        <v>40</v>
      </c>
      <c r="C24" s="13"/>
      <c r="D24" s="8"/>
      <c r="E24" s="13"/>
      <c r="F24" s="8"/>
      <c r="G24" s="13"/>
      <c r="H24" s="8">
        <f>(41.6+49.6)/2/$D$30</f>
        <v>0.86857142857142855</v>
      </c>
    </row>
    <row r="25" spans="1:8" x14ac:dyDescent="0.3">
      <c r="A25" s="13" t="s">
        <v>26</v>
      </c>
      <c r="B25" s="7" t="s">
        <v>39</v>
      </c>
      <c r="C25" s="13" t="s">
        <v>27</v>
      </c>
      <c r="D25" s="8"/>
      <c r="E25" s="13"/>
      <c r="F25" s="8"/>
      <c r="G25" s="13" t="s">
        <v>27</v>
      </c>
      <c r="H25" s="8">
        <f>1.25/$D$30</f>
        <v>2.3809523809523808E-2</v>
      </c>
    </row>
    <row r="26" spans="1:8" x14ac:dyDescent="0.3">
      <c r="A26" s="13"/>
      <c r="B26" s="7"/>
      <c r="C26" s="13"/>
      <c r="D26" s="8"/>
      <c r="E26" s="13"/>
      <c r="F26" s="8"/>
      <c r="G26" s="13"/>
      <c r="H26" s="8"/>
    </row>
    <row r="27" spans="1:8" x14ac:dyDescent="0.3">
      <c r="A27" s="13"/>
      <c r="B27" s="7"/>
      <c r="C27" s="13"/>
      <c r="D27" s="8"/>
      <c r="E27" s="13"/>
      <c r="F27" s="8"/>
      <c r="G27" s="13"/>
      <c r="H27" s="8"/>
    </row>
    <row r="28" spans="1:8" ht="15" x14ac:dyDescent="0.3">
      <c r="A28" s="12"/>
      <c r="B28" s="7"/>
      <c r="C28" s="6"/>
      <c r="D28" s="8"/>
      <c r="E28" s="6"/>
      <c r="F28" s="8"/>
      <c r="G28" s="6"/>
      <c r="H28" s="8"/>
    </row>
    <row r="29" spans="1:8" x14ac:dyDescent="0.3">
      <c r="A29" s="15" t="s">
        <v>41</v>
      </c>
    </row>
    <row r="30" spans="1:8" x14ac:dyDescent="0.3">
      <c r="A30" s="1" t="s">
        <v>56</v>
      </c>
      <c r="B30" s="1">
        <v>1</v>
      </c>
      <c r="C30" s="2" t="s">
        <v>12</v>
      </c>
      <c r="D30" s="3">
        <v>52.5</v>
      </c>
      <c r="E30" s="2" t="s">
        <v>13</v>
      </c>
    </row>
    <row r="31" spans="1:8" x14ac:dyDescent="0.3">
      <c r="A31" s="1" t="s">
        <v>57</v>
      </c>
      <c r="B31" s="1">
        <v>1</v>
      </c>
      <c r="C31" s="2" t="s">
        <v>12</v>
      </c>
      <c r="D31">
        <v>55.52</v>
      </c>
      <c r="E31" s="2" t="s">
        <v>13</v>
      </c>
    </row>
    <row r="32" spans="1:8" x14ac:dyDescent="0.3">
      <c r="A32" s="1" t="s">
        <v>59</v>
      </c>
      <c r="B32" s="1">
        <v>1</v>
      </c>
      <c r="C32" s="2" t="s">
        <v>12</v>
      </c>
      <c r="D32" s="3">
        <v>61.082999999999998</v>
      </c>
      <c r="E32" s="2" t="s">
        <v>13</v>
      </c>
    </row>
    <row r="33" spans="2:5" x14ac:dyDescent="0.3">
      <c r="B33">
        <v>1</v>
      </c>
      <c r="C33" s="2" t="s">
        <v>15</v>
      </c>
      <c r="D33">
        <v>13</v>
      </c>
      <c r="E33" s="2" t="s">
        <v>14</v>
      </c>
    </row>
  </sheetData>
  <mergeCells count="3">
    <mergeCell ref="E1:F1"/>
    <mergeCell ref="C1:D1"/>
    <mergeCell ref="G1:H1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5"/>
  <sheetViews>
    <sheetView zoomScale="80" zoomScaleNormal="80" workbookViewId="0">
      <selection activeCell="B31" sqref="B31"/>
    </sheetView>
  </sheetViews>
  <sheetFormatPr defaultRowHeight="14.4" x14ac:dyDescent="0.3"/>
  <cols>
    <col min="1" max="1" width="34.33203125" style="1" bestFit="1" customWidth="1"/>
    <col min="2" max="2" width="13.5546875" customWidth="1"/>
    <col min="3" max="3" width="14.44140625" customWidth="1"/>
    <col min="4" max="4" width="15.5546875" customWidth="1"/>
    <col min="5" max="5" width="16.21875" customWidth="1"/>
    <col min="6" max="6" width="14.109375" customWidth="1"/>
    <col min="7" max="8" width="16.5546875" customWidth="1"/>
  </cols>
  <sheetData>
    <row r="1" spans="1:11" ht="15.6" customHeight="1" x14ac:dyDescent="0.3">
      <c r="A1" s="5"/>
      <c r="C1" s="10" t="s">
        <v>65</v>
      </c>
      <c r="D1" s="10" t="s">
        <v>62</v>
      </c>
      <c r="E1" s="10" t="s">
        <v>60</v>
      </c>
      <c r="F1" s="10" t="s">
        <v>54</v>
      </c>
      <c r="G1" s="10" t="s">
        <v>10</v>
      </c>
      <c r="H1" s="10" t="s">
        <v>11</v>
      </c>
      <c r="I1" s="10"/>
      <c r="J1" s="10"/>
      <c r="K1" s="10"/>
    </row>
    <row r="2" spans="1:11" ht="31.2" x14ac:dyDescent="0.3">
      <c r="A2" s="14" t="s">
        <v>0</v>
      </c>
      <c r="B2" s="11" t="s">
        <v>5</v>
      </c>
      <c r="C2" s="11" t="s">
        <v>4</v>
      </c>
      <c r="D2" s="11" t="s">
        <v>4</v>
      </c>
      <c r="E2" s="11" t="s">
        <v>4</v>
      </c>
      <c r="F2" s="4" t="s">
        <v>4</v>
      </c>
      <c r="G2" s="4" t="s">
        <v>4</v>
      </c>
      <c r="H2" s="4" t="s">
        <v>4</v>
      </c>
      <c r="I2" s="9"/>
    </row>
    <row r="3" spans="1:11" x14ac:dyDescent="0.3">
      <c r="A3" s="13" t="s">
        <v>43</v>
      </c>
      <c r="B3" s="7" t="s">
        <v>36</v>
      </c>
      <c r="C3" s="7"/>
      <c r="D3" s="7"/>
      <c r="E3" s="8">
        <f>16/$D$20/$D$23</f>
        <v>2.0149128739080115E-2</v>
      </c>
      <c r="F3" s="8">
        <f>(15+17)/2/$D$19/$D$23</f>
        <v>2.2168033695411218E-2</v>
      </c>
      <c r="G3" s="7"/>
      <c r="H3" s="8">
        <f>(18+23.5)/2/$D$18/$D$23</f>
        <v>3.0402930402930402E-2</v>
      </c>
    </row>
    <row r="4" spans="1:11" x14ac:dyDescent="0.3">
      <c r="A4" s="13" t="s">
        <v>42</v>
      </c>
      <c r="B4" s="7" t="s">
        <v>36</v>
      </c>
      <c r="C4" s="7"/>
      <c r="D4" s="7"/>
      <c r="E4" s="8"/>
      <c r="F4" s="8">
        <f>(3+4.5)/2/$D$19/$D$23</f>
        <v>5.1956328973620037E-3</v>
      </c>
      <c r="G4" s="7"/>
      <c r="H4" s="8">
        <f>(4.5+5)/2/$D$18/$D$23</f>
        <v>6.9597069597069593E-3</v>
      </c>
    </row>
    <row r="5" spans="1:11" x14ac:dyDescent="0.3">
      <c r="A5" s="13" t="s">
        <v>44</v>
      </c>
      <c r="B5" s="7" t="s">
        <v>36</v>
      </c>
      <c r="C5" s="8">
        <f>2/20/$D$23</f>
        <v>7.6923076923076927E-3</v>
      </c>
      <c r="D5" s="8">
        <f>4.5/$D$21/$D$23</f>
        <v>7.3649754500818331E-3</v>
      </c>
      <c r="E5" s="8"/>
      <c r="F5" s="8"/>
      <c r="G5" s="16">
        <f>(33+6/20)/$D$24</f>
        <v>1.4866071428571428E-2</v>
      </c>
      <c r="H5" s="8">
        <f>(12+15)/2/$D$18/$D$23</f>
        <v>1.9780219780219779E-2</v>
      </c>
    </row>
    <row r="6" spans="1:11" x14ac:dyDescent="0.3">
      <c r="A6" s="13" t="s">
        <v>45</v>
      </c>
      <c r="B6" s="7" t="s">
        <v>36</v>
      </c>
      <c r="C6" s="7"/>
      <c r="D6" s="7"/>
      <c r="E6" s="8"/>
      <c r="F6" s="8"/>
      <c r="G6" s="7"/>
      <c r="H6" s="8">
        <f>(7.5+8.5)/2/$D$18/$D$23</f>
        <v>1.1721611721611723E-2</v>
      </c>
    </row>
    <row r="7" spans="1:11" x14ac:dyDescent="0.3">
      <c r="A7" s="13" t="s">
        <v>46</v>
      </c>
      <c r="B7" s="7" t="s">
        <v>36</v>
      </c>
      <c r="C7" s="7"/>
      <c r="D7" s="7"/>
      <c r="E7" s="8"/>
      <c r="F7" s="8"/>
      <c r="G7" s="7"/>
      <c r="H7" s="8">
        <f>(8.5+11)/2/$D$18/$D$23</f>
        <v>1.4285714285714287E-2</v>
      </c>
    </row>
    <row r="8" spans="1:11" x14ac:dyDescent="0.3">
      <c r="A8" s="13" t="s">
        <v>47</v>
      </c>
      <c r="B8" s="7" t="s">
        <v>36</v>
      </c>
      <c r="C8" s="7"/>
      <c r="D8" s="7"/>
      <c r="E8" s="8">
        <f>(18+27)/2/$D$20/$D$23</f>
        <v>2.8334712289331414E-2</v>
      </c>
      <c r="F8" s="8">
        <f>(25+30)/2/$D$19/$D$23</f>
        <v>3.8101307913988025E-2</v>
      </c>
      <c r="G8" s="7"/>
      <c r="H8" s="8">
        <f>(30+32)/2/$D$18/$D$23</f>
        <v>4.5421245421245419E-2</v>
      </c>
    </row>
    <row r="9" spans="1:11" x14ac:dyDescent="0.3">
      <c r="A9" s="13" t="s">
        <v>48</v>
      </c>
      <c r="B9" s="7" t="s">
        <v>36</v>
      </c>
      <c r="C9" s="7"/>
      <c r="D9" s="7"/>
      <c r="E9" s="8">
        <f>(14+25)/2/$D$20/$D$23</f>
        <v>2.4556750650753894E-2</v>
      </c>
      <c r="F9" s="8">
        <f>(20+25)/2/$D$19/$D$23</f>
        <v>3.1173797384172024E-2</v>
      </c>
      <c r="G9" s="7"/>
      <c r="H9" s="8">
        <f>(18.25+18.3)/2/$D$18/$D$23</f>
        <v>2.6776556776556774E-2</v>
      </c>
    </row>
    <row r="10" spans="1:11" x14ac:dyDescent="0.3">
      <c r="A10" s="13" t="s">
        <v>49</v>
      </c>
      <c r="B10" s="7" t="s">
        <v>36</v>
      </c>
      <c r="C10" s="7"/>
      <c r="D10" s="7"/>
      <c r="E10" s="8"/>
      <c r="F10" s="8"/>
      <c r="G10" s="7"/>
      <c r="H10" s="8">
        <f>(17+20)/2/$D$18/$D$23</f>
        <v>2.7106227106227107E-2</v>
      </c>
    </row>
    <row r="11" spans="1:11" x14ac:dyDescent="0.3">
      <c r="A11" s="13" t="s">
        <v>50</v>
      </c>
      <c r="B11" s="7" t="s">
        <v>36</v>
      </c>
      <c r="C11" s="7"/>
      <c r="D11" s="7"/>
      <c r="E11" s="8"/>
      <c r="F11" s="8"/>
      <c r="G11" s="7"/>
      <c r="H11" s="8">
        <f>(18+21.6)/2/$D$18/$D$23</f>
        <v>2.9010989010989013E-2</v>
      </c>
    </row>
    <row r="12" spans="1:11" x14ac:dyDescent="0.3">
      <c r="A12" s="13" t="s">
        <v>51</v>
      </c>
      <c r="B12" s="7" t="s">
        <v>36</v>
      </c>
      <c r="C12" s="7"/>
      <c r="D12" s="7"/>
      <c r="E12" s="8">
        <f>(400+510)/2/$D$20/$D$23</f>
        <v>0.57299084851759086</v>
      </c>
      <c r="F12" s="8">
        <f>(440+580)/2/$D$19/$D$23</f>
        <v>0.70660607404123255</v>
      </c>
      <c r="G12" s="7"/>
      <c r="H12" s="8">
        <f>(400+460)/2/$D$18/$D$23</f>
        <v>0.63003663003663002</v>
      </c>
    </row>
    <row r="13" spans="1:11" x14ac:dyDescent="0.3">
      <c r="A13" s="13" t="s">
        <v>52</v>
      </c>
      <c r="B13" s="7" t="s">
        <v>36</v>
      </c>
      <c r="C13" s="7"/>
      <c r="D13" s="7"/>
      <c r="E13" s="8"/>
      <c r="F13" s="8"/>
      <c r="G13" s="7"/>
      <c r="H13" s="8">
        <f>(650+900)/2/$D$18/$D$23</f>
        <v>1.1355311355311355</v>
      </c>
    </row>
    <row r="14" spans="1:11" x14ac:dyDescent="0.3">
      <c r="A14" s="13"/>
      <c r="B14" s="7"/>
      <c r="C14" s="7"/>
      <c r="D14" s="7"/>
      <c r="E14" s="7"/>
      <c r="F14" s="8"/>
    </row>
    <row r="15" spans="1:11" x14ac:dyDescent="0.3">
      <c r="A15" s="13"/>
      <c r="B15" s="7"/>
      <c r="C15" s="7"/>
      <c r="D15" s="7"/>
      <c r="E15" s="13"/>
      <c r="F15" s="8"/>
    </row>
    <row r="16" spans="1:11" ht="15" x14ac:dyDescent="0.3">
      <c r="A16" s="12"/>
      <c r="B16" s="7"/>
      <c r="C16" s="7"/>
      <c r="D16" s="7"/>
      <c r="E16" s="6"/>
      <c r="F16" s="8"/>
    </row>
    <row r="17" spans="1:5" x14ac:dyDescent="0.3">
      <c r="A17" s="15" t="s">
        <v>41</v>
      </c>
    </row>
    <row r="18" spans="1:5" x14ac:dyDescent="0.3">
      <c r="A18" s="1" t="s">
        <v>56</v>
      </c>
      <c r="B18" s="1">
        <v>1</v>
      </c>
      <c r="C18" s="2" t="s">
        <v>12</v>
      </c>
      <c r="D18" s="3">
        <v>52.5</v>
      </c>
      <c r="E18" s="2" t="s">
        <v>13</v>
      </c>
    </row>
    <row r="19" spans="1:5" x14ac:dyDescent="0.3">
      <c r="A19" s="1" t="s">
        <v>57</v>
      </c>
      <c r="B19" s="1">
        <v>1</v>
      </c>
      <c r="C19" s="2" t="s">
        <v>12</v>
      </c>
      <c r="D19" s="3">
        <v>55.52</v>
      </c>
      <c r="E19" s="2" t="s">
        <v>13</v>
      </c>
    </row>
    <row r="20" spans="1:5" x14ac:dyDescent="0.3">
      <c r="A20" s="1" t="s">
        <v>59</v>
      </c>
      <c r="B20" s="1">
        <v>1</v>
      </c>
      <c r="C20" s="2" t="s">
        <v>12</v>
      </c>
      <c r="D20" s="3">
        <v>61.082999999999998</v>
      </c>
      <c r="E20" s="2" t="s">
        <v>13</v>
      </c>
    </row>
    <row r="21" spans="1:5" x14ac:dyDescent="0.3">
      <c r="A21" s="1" t="s">
        <v>64</v>
      </c>
      <c r="B21" s="1">
        <v>1</v>
      </c>
      <c r="C21" s="2" t="s">
        <v>12</v>
      </c>
      <c r="D21" s="3">
        <f>(43+46+52)/3</f>
        <v>47</v>
      </c>
      <c r="E21" s="2" t="s">
        <v>13</v>
      </c>
    </row>
    <row r="22" spans="1:5" x14ac:dyDescent="0.3">
      <c r="A22" s="1" t="s">
        <v>63</v>
      </c>
      <c r="B22" s="1">
        <v>1</v>
      </c>
      <c r="C22" s="2" t="s">
        <v>12</v>
      </c>
      <c r="D22" s="3">
        <f>(38.5+43)/2</f>
        <v>40.75</v>
      </c>
      <c r="E22" s="2" t="s">
        <v>13</v>
      </c>
    </row>
    <row r="23" spans="1:5" x14ac:dyDescent="0.3">
      <c r="B23">
        <v>1</v>
      </c>
      <c r="C23" s="2" t="s">
        <v>15</v>
      </c>
      <c r="D23">
        <v>13</v>
      </c>
      <c r="E23" s="2" t="s">
        <v>14</v>
      </c>
    </row>
    <row r="24" spans="1:5" x14ac:dyDescent="0.3">
      <c r="B24" s="51">
        <v>1</v>
      </c>
      <c r="C24" s="52" t="s">
        <v>104</v>
      </c>
      <c r="D24" s="53">
        <v>2240</v>
      </c>
      <c r="E24" s="52" t="s">
        <v>14</v>
      </c>
    </row>
    <row r="25" spans="1:5" x14ac:dyDescent="0.3">
      <c r="B25">
        <v>1</v>
      </c>
      <c r="C25" t="s">
        <v>53</v>
      </c>
      <c r="D25">
        <v>2204.6</v>
      </c>
      <c r="E25" s="2" t="s">
        <v>14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Yezd - Prices (Imports)</vt:lpstr>
      <vt:lpstr>Yezd - Prices (Exports)</vt:lpstr>
      <vt:lpstr>Imports - Prices (Raw&amp;Adjusted)</vt:lpstr>
      <vt:lpstr>Exports - Prices (Raw&amp;Adjusted)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2018-08-19T10:02:33Z</dcterms:modified>
</cp:coreProperties>
</file>